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ument Library\Budget\"/>
    </mc:Choice>
  </mc:AlternateContent>
  <xr:revisionPtr revIDLastSave="0" documentId="8_{AAAD7116-54AD-43D1-A9DC-B02E2EC8EF6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5001" sheetId="1" r:id="rId1"/>
    <sheet name="Library Summary" sheetId="3" r:id="rId2"/>
  </sheets>
  <definedNames>
    <definedName name="_xlnm.Print_Area" localSheetId="0">'5001'!$A$1:$H$89</definedName>
    <definedName name="_xlnm.Print_Titles" localSheetId="0">'5001'!$6:$9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1" i="1" l="1"/>
  <c r="H75" i="1" s="1"/>
  <c r="H34" i="3" l="1"/>
  <c r="H83" i="1"/>
  <c r="H82" i="1"/>
  <c r="H86" i="1" l="1"/>
  <c r="H85" i="1"/>
  <c r="H84" i="1"/>
  <c r="H79" i="1"/>
  <c r="H88" i="1" l="1"/>
  <c r="G34" i="3"/>
  <c r="F34" i="3"/>
  <c r="G75" i="1"/>
  <c r="G79" i="1" s="1"/>
  <c r="G82" i="1"/>
  <c r="G44" i="3" s="1"/>
  <c r="G83" i="1"/>
  <c r="G45" i="3" s="1"/>
  <c r="G84" i="1"/>
  <c r="G46" i="3" s="1"/>
  <c r="G85" i="1"/>
  <c r="G47" i="3" s="1"/>
  <c r="G86" i="1"/>
  <c r="G48" i="3" s="1"/>
  <c r="G87" i="1"/>
  <c r="G49" i="3" s="1"/>
  <c r="F75" i="1"/>
  <c r="F79" i="1" s="1"/>
  <c r="F82" i="1"/>
  <c r="F44" i="3" s="1"/>
  <c r="F83" i="1"/>
  <c r="F45" i="3" s="1"/>
  <c r="F84" i="1"/>
  <c r="F46" i="3" s="1"/>
  <c r="F85" i="1"/>
  <c r="F47" i="3" s="1"/>
  <c r="F86" i="1"/>
  <c r="F48" i="3" s="1"/>
  <c r="F87" i="1"/>
  <c r="F49" i="3" s="1"/>
  <c r="H46" i="3"/>
  <c r="E34" i="3"/>
  <c r="E75" i="1"/>
  <c r="E79" i="1" s="1"/>
  <c r="E82" i="1"/>
  <c r="E44" i="3" s="1"/>
  <c r="E83" i="1"/>
  <c r="E45" i="3" s="1"/>
  <c r="E84" i="1"/>
  <c r="E46" i="3" s="1"/>
  <c r="E85" i="1"/>
  <c r="E47" i="3" s="1"/>
  <c r="E86" i="1"/>
  <c r="E48" i="3" s="1"/>
  <c r="E87" i="1"/>
  <c r="E49" i="3" s="1"/>
  <c r="C34" i="3"/>
  <c r="C75" i="1"/>
  <c r="C79" i="1" s="1"/>
  <c r="D75" i="1"/>
  <c r="D79" i="1" s="1"/>
  <c r="C82" i="1"/>
  <c r="C44" i="3" s="1"/>
  <c r="D82" i="1"/>
  <c r="D44" i="3" s="1"/>
  <c r="C83" i="1"/>
  <c r="C45" i="3" s="1"/>
  <c r="D83" i="1"/>
  <c r="D45" i="3" s="1"/>
  <c r="C84" i="1"/>
  <c r="C46" i="3" s="1"/>
  <c r="D84" i="1"/>
  <c r="D46" i="3" s="1"/>
  <c r="C85" i="1"/>
  <c r="C47" i="3" s="1"/>
  <c r="D85" i="1"/>
  <c r="D47" i="3" s="1"/>
  <c r="H47" i="3"/>
  <c r="C86" i="1"/>
  <c r="C48" i="3" s="1"/>
  <c r="D86" i="1"/>
  <c r="D48" i="3" s="1"/>
  <c r="H48" i="3"/>
  <c r="C87" i="1"/>
  <c r="C49" i="3" s="1"/>
  <c r="D87" i="1"/>
  <c r="D49" i="3" s="1"/>
  <c r="H49" i="3"/>
  <c r="D34" i="3"/>
  <c r="G88" i="1" l="1"/>
  <c r="E88" i="1"/>
  <c r="D50" i="3"/>
  <c r="C50" i="3"/>
  <c r="D88" i="1"/>
  <c r="F89" i="1" s="1"/>
  <c r="F50" i="3"/>
  <c r="H45" i="3"/>
  <c r="E50" i="3"/>
  <c r="C88" i="1"/>
  <c r="E89" i="1" s="1"/>
  <c r="G50" i="3"/>
  <c r="F88" i="1"/>
  <c r="H44" i="3"/>
  <c r="H50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City of Idaho Falls</author>
  </authors>
  <commentList>
    <comment ref="I11" authorId="0" shapeId="0" xr:uid="{015A60FB-BEAD-41A1-9434-975B1155E5CC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Too High? 
Salary Report shows $1,258,376.</t>
        </r>
      </text>
    </comment>
    <comment ref="H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Changed to Match Sick Leave Conversion Papers Submitted</t>
        </r>
      </text>
    </comment>
    <comment ref="I15" authorId="0" shapeId="0" xr:uid="{BADB4DC9-6461-42A2-909C-C3F19CF478B5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Changed to Match Sick Leave Conversion Papers Submitted</t>
        </r>
      </text>
    </comment>
    <comment ref="H1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Updated Workers Comp and Health Insurance Numbers 
Salary Report $602,379.41
22% Overtime $2,200
11% Seasonal 30,482.54
</t>
        </r>
      </text>
    </comment>
    <comment ref="I17" authorId="0" shapeId="0" xr:uid="{92367C25-16E9-41C7-84B3-47C0467D864E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Updated to Version 3 Salary Report. (Workers Comp and Health Ins Updates) 
Salary Report $602,379.41
22% Overtime $2,200
11% Seasonal 30,482.54
</t>
        </r>
      </text>
    </comment>
    <comment ref="H31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City of Idaho Falls:</t>
        </r>
        <r>
          <rPr>
            <sz val="9"/>
            <color indexed="81"/>
            <rFont val="Tahoma"/>
            <charset val="1"/>
          </rPr>
          <t xml:space="preserve">
Added $6,000 from 7300</t>
        </r>
      </text>
    </comment>
    <comment ref="H3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Changed to Match Transfer Allocation Worksheet.
Mayor- $5,236.38
Legal- $21,636.00
MS- $2,648.00
IT- $34,485.00
Treasury- $12,672.00
Finance- $18,271
GS- $81.00
Purchasing- $1,765.00
Property- $2,298.00
HR- $31,520.00</t>
        </r>
      </text>
    </comment>
    <comment ref="I34" authorId="0" shapeId="0" xr:uid="{52F2253E-8F16-4A78-A9A4-819D42598FD7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Changed from $83,149 to $130612.38</t>
        </r>
      </text>
    </comment>
    <comment ref="H35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Moved to 4221</t>
        </r>
      </text>
    </comment>
    <comment ref="I35" authorId="0" shapeId="0" xr:uid="{210A170E-54E3-4917-9EBE-4DE8A073CA67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Moved to 4221</t>
        </r>
      </text>
    </comment>
    <comment ref="H3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Moved to 4221</t>
        </r>
      </text>
    </comment>
    <comment ref="I36" authorId="0" shapeId="0" xr:uid="{A5D753B0-5ED5-4940-80C8-1304E697F08B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Moved to 4221</t>
        </r>
      </text>
    </comment>
    <comment ref="H3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Moved to 4221
</t>
        </r>
      </text>
    </comment>
    <comment ref="I37" authorId="0" shapeId="0" xr:uid="{38B7B462-6385-465E-B899-7B0BA658EA4F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Moved to 4221
</t>
        </r>
      </text>
    </comment>
    <comment ref="I54" authorId="0" shapeId="0" xr:uid="{FFF39ADE-0F0D-49D9-9200-F6B1A1BC3C12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Changed from $1,200 to $900 to match Muncipal Services Maintenance and Replacment Budget
</t>
        </r>
      </text>
    </comment>
    <comment ref="H64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City of Idaho Falls:</t>
        </r>
        <r>
          <rPr>
            <sz val="9"/>
            <color indexed="81"/>
            <rFont val="Tahoma"/>
            <charset val="1"/>
          </rPr>
          <t xml:space="preserve">
Moved $6,000 to 3400</t>
        </r>
      </text>
    </comment>
    <comment ref="I64" authorId="0" shapeId="0" xr:uid="{20BBD6FB-1731-4138-8FCD-909ABFFEEB77}">
      <text>
        <r>
          <rPr>
            <b/>
            <sz val="9"/>
            <color indexed="81"/>
            <rFont val="Tahoma"/>
            <charset val="1"/>
          </rPr>
          <t>City of Idaho Falls:</t>
        </r>
        <r>
          <rPr>
            <sz val="9"/>
            <color indexed="81"/>
            <rFont val="Tahoma"/>
            <charset val="1"/>
          </rPr>
          <t xml:space="preserve">
Moved $6,000 to 3400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City of Idaho Falls</author>
  </authors>
  <commentList>
    <comment ref="H1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City of Idaho Falls:</t>
        </r>
        <r>
          <rPr>
            <sz val="9"/>
            <color indexed="81"/>
            <rFont val="Tahoma"/>
            <family val="2"/>
          </rPr>
          <t xml:space="preserve">
Changed to Reflect # similar to last year. Discussed in Budget meeting with Robert and Mayor.</t>
        </r>
      </text>
    </comment>
  </commentList>
</comments>
</file>

<file path=xl/sharedStrings.xml><?xml version="1.0" encoding="utf-8"?>
<sst xmlns="http://schemas.openxmlformats.org/spreadsheetml/2006/main" count="186" uniqueCount="145">
  <si>
    <t>CITY OF IDAHO FALLS</t>
  </si>
  <si>
    <t>Fund</t>
  </si>
  <si>
    <t xml:space="preserve">  </t>
  </si>
  <si>
    <t>Budget</t>
  </si>
  <si>
    <t>Actual</t>
  </si>
  <si>
    <t xml:space="preserve">Budget </t>
  </si>
  <si>
    <t>Assistance &amp; Clerical</t>
  </si>
  <si>
    <t>Seasonal Employees</t>
  </si>
  <si>
    <t>Overtime</t>
  </si>
  <si>
    <t>Employee Benefits</t>
  </si>
  <si>
    <t>Prov For Adjust-Wages</t>
  </si>
  <si>
    <t>Unemployment Adjustment</t>
  </si>
  <si>
    <t>Retired Emp Health Ins.</t>
  </si>
  <si>
    <t>Special Dept. Supplies</t>
  </si>
  <si>
    <t>Insurance</t>
  </si>
  <si>
    <t>Travel</t>
  </si>
  <si>
    <t>Dues &amp; Subscriptions</t>
  </si>
  <si>
    <t>Custodial Cleaning</t>
  </si>
  <si>
    <t>Telephone</t>
  </si>
  <si>
    <t>Heat, Lights, &amp; Utilities</t>
  </si>
  <si>
    <t>Rep &amp; Mtnce Office Equip</t>
  </si>
  <si>
    <t>Rep &amp; Mtnce Building</t>
  </si>
  <si>
    <t>Miscellaneous</t>
  </si>
  <si>
    <t>Office Equipment</t>
  </si>
  <si>
    <t>All Other Equipment</t>
  </si>
  <si>
    <t>GROSS BUDGET</t>
  </si>
  <si>
    <t>Interfund Transfers</t>
  </si>
  <si>
    <t>NET BUDGET</t>
  </si>
  <si>
    <t>Salaries &amp; Wages</t>
  </si>
  <si>
    <t>Benefits</t>
  </si>
  <si>
    <t>Current Operating Expense</t>
  </si>
  <si>
    <t>Capital Outlay</t>
  </si>
  <si>
    <t xml:space="preserve">      012 Library Fund</t>
  </si>
  <si>
    <t xml:space="preserve">Division          Library    </t>
  </si>
  <si>
    <t>Department    Library</t>
  </si>
  <si>
    <t>SUMMARY:    Library Administration</t>
  </si>
  <si>
    <t xml:space="preserve">Postage </t>
  </si>
  <si>
    <t>Computer Equipment</t>
  </si>
  <si>
    <t>Repair &amp; Mtnce Grounds</t>
  </si>
  <si>
    <t>Maint Work Order Transfers</t>
  </si>
  <si>
    <t>Buildings</t>
  </si>
  <si>
    <t>Unanticipated Grants</t>
  </si>
  <si>
    <t>SUMMARY OF LIBRARY FUND</t>
  </si>
  <si>
    <t>SUMMARY:    Library Fund</t>
  </si>
  <si>
    <t>Advertising</t>
  </si>
  <si>
    <t>Computers</t>
  </si>
  <si>
    <t>MERF Depreciation</t>
  </si>
  <si>
    <t>5001-527         Administration</t>
  </si>
  <si>
    <t>Imps Other Than Build</t>
  </si>
  <si>
    <t>Cash Over/Short</t>
  </si>
  <si>
    <t>Library           5001--5002</t>
  </si>
  <si>
    <t>OCLC</t>
  </si>
  <si>
    <t>Materials-Budgeted</t>
  </si>
  <si>
    <t>Materials-Grants</t>
  </si>
  <si>
    <t>Minor Equipment</t>
  </si>
  <si>
    <t>Library Material-Budgeted</t>
  </si>
  <si>
    <t>Credit Card Fees</t>
  </si>
  <si>
    <t>Rental Auto Equipment</t>
  </si>
  <si>
    <t>Personnel Training</t>
  </si>
  <si>
    <t>Library Mat-Mae Neuber</t>
  </si>
  <si>
    <t>Library Mat-Disney Trust</t>
  </si>
  <si>
    <t>Library Mat-Memorial Gifts</t>
  </si>
  <si>
    <t>Lib Mat Idaho Com Foundation</t>
  </si>
  <si>
    <t>Computer Software Expense</t>
  </si>
  <si>
    <t xml:space="preserve">Friends of the Library </t>
  </si>
  <si>
    <t>Local Transportation</t>
  </si>
  <si>
    <t>Administration Transfer - IT</t>
  </si>
  <si>
    <t>Fuels and Lubricants</t>
  </si>
  <si>
    <t>Rep &amp; Mtnce Auto Equip</t>
  </si>
  <si>
    <t>Automotive Equipment</t>
  </si>
  <si>
    <t>Professional Services</t>
  </si>
  <si>
    <t>REVENUE</t>
  </si>
  <si>
    <t>EXPENDITURES</t>
  </si>
  <si>
    <t>311-0100</t>
  </si>
  <si>
    <t>Property Tax</t>
  </si>
  <si>
    <t>333-0200</t>
  </si>
  <si>
    <t>State Sales Tax</t>
  </si>
  <si>
    <t>334-0700</t>
  </si>
  <si>
    <t>Bonneville County Library District</t>
  </si>
  <si>
    <t>334-0900</t>
  </si>
  <si>
    <t>Rural Registration</t>
  </si>
  <si>
    <t>347-0400</t>
  </si>
  <si>
    <t>Meeting Rooms</t>
  </si>
  <si>
    <t>351-0500</t>
  </si>
  <si>
    <t>Library Fines</t>
  </si>
  <si>
    <t>351-0600</t>
  </si>
  <si>
    <t>Lost Materials-Library</t>
  </si>
  <si>
    <t>361-0000</t>
  </si>
  <si>
    <t>Interest</t>
  </si>
  <si>
    <t>Photo Copies</t>
  </si>
  <si>
    <t>363-0200</t>
  </si>
  <si>
    <t>364-0400</t>
  </si>
  <si>
    <t>Miscellaneous Donations</t>
  </si>
  <si>
    <t>364-0600</t>
  </si>
  <si>
    <t>CHC Foundation Grants</t>
  </si>
  <si>
    <t>364-1500</t>
  </si>
  <si>
    <t>Memorial Gifts</t>
  </si>
  <si>
    <t>364-1600</t>
  </si>
  <si>
    <t>Friends of Library</t>
  </si>
  <si>
    <t>364-2000</t>
  </si>
  <si>
    <t>MAE Neuber Foundation</t>
  </si>
  <si>
    <t>364-2100</t>
  </si>
  <si>
    <t>Idaho Community Foundation</t>
  </si>
  <si>
    <t>364-2200</t>
  </si>
  <si>
    <t>Other Grants</t>
  </si>
  <si>
    <t>364-2900</t>
  </si>
  <si>
    <t>Library Consortium</t>
  </si>
  <si>
    <t>365-0200</t>
  </si>
  <si>
    <t>Sale of Property</t>
  </si>
  <si>
    <t>365-0600</t>
  </si>
  <si>
    <t>Miscellaneous Revenues</t>
  </si>
  <si>
    <t>362-1800</t>
  </si>
  <si>
    <t>2017-2018</t>
  </si>
  <si>
    <t>331-0100</t>
  </si>
  <si>
    <t>Any Federal Grant</t>
  </si>
  <si>
    <t>Contingency</t>
  </si>
  <si>
    <t>City Gen &amp; Admin Transfer</t>
  </si>
  <si>
    <t>Mayor Transfer</t>
  </si>
  <si>
    <t>Miscellaneous Refunds</t>
  </si>
  <si>
    <t xml:space="preserve">Actual </t>
  </si>
  <si>
    <t>2018-2019</t>
  </si>
  <si>
    <t>362-1000</t>
  </si>
  <si>
    <t>County Landfill Fees</t>
  </si>
  <si>
    <t xml:space="preserve"> 2017-2018</t>
  </si>
  <si>
    <t>2019-2020</t>
  </si>
  <si>
    <t>332-0100</t>
  </si>
  <si>
    <t>Any State Grant</t>
  </si>
  <si>
    <t>361-0500</t>
  </si>
  <si>
    <t>Market Adjustment</t>
  </si>
  <si>
    <t xml:space="preserve"> </t>
  </si>
  <si>
    <t>Sick Leave Conversion</t>
  </si>
  <si>
    <t>Actuals</t>
  </si>
  <si>
    <t>Proposed</t>
  </si>
  <si>
    <t>Library Mat-Misc. Donations</t>
  </si>
  <si>
    <t>Legal Transfer</t>
  </si>
  <si>
    <t xml:space="preserve"> 2017-2019</t>
  </si>
  <si>
    <t xml:space="preserve"> 2018-2019</t>
  </si>
  <si>
    <t>2020-2021  BUDGET ANALYSIS WORKSHEET</t>
  </si>
  <si>
    <t>2020-2021</t>
  </si>
  <si>
    <t>Office Supplies</t>
  </si>
  <si>
    <t>Budget 2018</t>
  </si>
  <si>
    <t>Budget 2019</t>
  </si>
  <si>
    <t>Budget 2020</t>
  </si>
  <si>
    <t>Salaries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</si>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</sst>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horizontal="left"/>
    </xf>
    <xf numFmtId="0" fontId="0" fillId="0" borderId="4" xfId="0" applyBorder="1"/>
    <xf numFmtId="165" fontId="0" fillId="0" borderId="1" xfId="1" applyNumberFormat="1" applyFont="1" applyBorder="1"/>
    <xf numFmtId="165" fontId="0" fillId="0" borderId="5" xfId="1" applyNumberFormat="1" applyFont="1" applyBorder="1"/>
    <xf numFmtId="164" fontId="0" fillId="0" borderId="6" xfId="4" applyNumberFormat="1" applyFont="1" applyBorder="1"/>
    <xf numFmtId="165" fontId="0" fillId="0" borderId="0" xfId="1" applyNumberFormat="1" applyFont="1"/>
    <xf numFmtId="165" fontId="0" fillId="0" borderId="7" xfId="1" applyNumberFormat="1" applyFont="1" applyBorder="1"/>
    <xf numFmtId="164" fontId="0" fillId="0" borderId="7" xfId="4" applyNumberFormat="1" applyFont="1" applyBorder="1"/>
    <xf numFmtId="164" fontId="0" fillId="0" borderId="8" xfId="4" applyNumberFormat="1" applyFont="1" applyBorder="1"/>
    <xf numFmtId="0" fontId="0" fillId="0" borderId="7" xfId="0" applyBorder="1"/>
    <xf numFmtId="165" fontId="5" fillId="0" borderId="0" xfId="1" applyNumberFormat="1" applyFont="1" applyBorder="1" applyAlignment="1">
      <alignment horizontal="left"/>
    </xf>
    <xf numFmtId="165" fontId="5" fillId="0" borderId="0" xfId="1" applyNumberFormat="1" applyFont="1" applyBorder="1"/>
    <xf numFmtId="165" fontId="5" fillId="0" borderId="0" xfId="1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Fill="1" applyBorder="1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1" fillId="0" borderId="0" xfId="0" applyFont="1" applyFill="1" applyBorder="1"/>
    <xf numFmtId="0" fontId="2" fillId="0" borderId="7" xfId="0" applyFont="1" applyBorder="1" applyAlignment="1">
      <alignment horizontal="center"/>
    </xf>
    <xf numFmtId="164" fontId="5" fillId="0" borderId="9" xfId="4" applyNumberFormat="1" applyFont="1" applyBorder="1" applyAlignment="1">
      <alignment horizontal="center"/>
    </xf>
    <xf numFmtId="165" fontId="5" fillId="0" borderId="7" xfId="1" applyNumberFormat="1" applyFont="1" applyBorder="1" applyAlignment="1">
      <alignment horizontal="center"/>
    </xf>
    <xf numFmtId="165" fontId="5" fillId="0" borderId="10" xfId="1" applyNumberFormat="1" applyFont="1" applyBorder="1" applyAlignment="1">
      <alignment horizontal="center"/>
    </xf>
    <xf numFmtId="165" fontId="5" fillId="0" borderId="7" xfId="1" applyNumberFormat="1" applyFont="1" applyBorder="1"/>
    <xf numFmtId="165" fontId="5" fillId="0" borderId="10" xfId="1" applyNumberFormat="1" applyFont="1" applyBorder="1"/>
    <xf numFmtId="165" fontId="5" fillId="0" borderId="6" xfId="1" applyNumberFormat="1" applyFont="1" applyBorder="1"/>
    <xf numFmtId="165" fontId="5" fillId="0" borderId="8" xfId="1" applyNumberFormat="1" applyFont="1" applyBorder="1"/>
    <xf numFmtId="165" fontId="0" fillId="0" borderId="9" xfId="1" applyNumberFormat="1" applyFont="1" applyBorder="1"/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0" xfId="0" applyFont="1" applyFill="1"/>
    <xf numFmtId="0" fontId="0" fillId="0" borderId="1" xfId="0" applyFill="1" applyBorder="1"/>
    <xf numFmtId="0" fontId="0" fillId="0" borderId="4" xfId="0" applyFill="1" applyBorder="1"/>
    <xf numFmtId="164" fontId="0" fillId="0" borderId="1" xfId="4" applyNumberFormat="1" applyFont="1" applyFill="1" applyBorder="1"/>
    <xf numFmtId="165" fontId="0" fillId="0" borderId="1" xfId="1" applyNumberFormat="1" applyFont="1" applyFill="1" applyBorder="1"/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164" fontId="0" fillId="0" borderId="7" xfId="5" applyNumberFormat="1" applyFont="1" applyFill="1" applyBorder="1"/>
    <xf numFmtId="165" fontId="0" fillId="0" borderId="7" xfId="2" applyNumberFormat="1" applyFont="1" applyFill="1" applyBorder="1"/>
    <xf numFmtId="164" fontId="5" fillId="0" borderId="7" xfId="4" applyNumberFormat="1" applyFont="1" applyBorder="1"/>
    <xf numFmtId="164" fontId="5" fillId="0" borderId="7" xfId="4" applyNumberFormat="1" applyFont="1" applyBorder="1" applyAlignment="1">
      <alignment horizontal="center"/>
    </xf>
    <xf numFmtId="165" fontId="1" fillId="0" borderId="7" xfId="2" applyNumberFormat="1" applyFont="1" applyFill="1" applyBorder="1"/>
    <xf numFmtId="165" fontId="1" fillId="0" borderId="7" xfId="1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0" xfId="0" applyFill="1" applyAlignment="1"/>
    <xf numFmtId="0" fontId="2" fillId="0" borderId="0" xfId="0" applyFont="1" applyAlignment="1">
      <alignment horizontal="center"/>
    </xf>
  </cellXfs>
  <cellStyles count="7">
    <cellStyle name="Comma" xfId="1" builtinId="3"/>
    <cellStyle name="Comma 2 2" xfId="2" xr:uid="{00000000-0005-0000-0000-000001000000}"/>
    <cellStyle name="Comma 3" xfId="3" xr:uid="{00000000-0005-0000-0000-000002000000}"/>
    <cellStyle name="Currency" xfId="4" builtinId="4"/>
    <cellStyle name="Currency 2 2" xfId="5" xr:uid="{00000000-0005-0000-0000-000004000000}"/>
    <cellStyle name="Currency 3" xfId="6" xr:uid="{00000000-0005-0000-0000-000005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9"/>
  <sheetViews>
    <sheetView tabSelected="1" topLeftCell="A4" zoomScale="115" zoomScaleNormal="115" workbookViewId="0">
      <pane xSplit="2" ySplit="6" topLeftCell="F28" activePane="bottomRight" state="frozen"/>
      <selection activeCell="A4" sqref="A4"/>
      <selection pane="topRight" activeCell="C4" sqref="C4"/>
      <selection pane="bottomLeft" activeCell="A10" sqref="A10"/>
      <selection pane="bottomRight" activeCell="N16" sqref="N16"/>
    </sheetView>
  </sheetViews>
  <sheetFormatPr defaultRowHeight="12.5" x14ac:dyDescent="0.25"/>
  <cols>
    <col min="1" max="1" width="7.81640625" customWidth="1"/>
    <col min="2" max="2" width="29.7265625" bestFit="1" customWidth="1"/>
    <col min="3" max="10" width="13.1796875" customWidth="1"/>
    <col min="11" max="11" width="11.26953125" bestFit="1" customWidth="1"/>
  </cols>
  <sheetData>
    <row r="1" spans="1:10" ht="14" x14ac:dyDescent="0.3">
      <c r="A1" s="61" t="s">
        <v>0</v>
      </c>
      <c r="B1" s="61"/>
      <c r="C1" s="61"/>
      <c r="D1" s="61"/>
      <c r="E1" s="61"/>
      <c r="F1" s="61"/>
      <c r="G1" s="61"/>
      <c r="H1" s="61"/>
    </row>
    <row r="2" spans="1:10" ht="14" x14ac:dyDescent="0.3">
      <c r="A2" s="61" t="s">
        <v>137</v>
      </c>
      <c r="B2" s="61"/>
      <c r="C2" s="61"/>
      <c r="D2" s="61"/>
      <c r="E2" s="61"/>
      <c r="F2" s="61"/>
      <c r="G2" s="61"/>
      <c r="H2" s="61"/>
    </row>
    <row r="3" spans="1:10" x14ac:dyDescent="0.25">
      <c r="A3" s="2"/>
      <c r="B3" s="2"/>
      <c r="C3" s="2"/>
      <c r="D3" s="2"/>
      <c r="E3" s="2"/>
      <c r="F3" s="2"/>
      <c r="G3" s="2"/>
      <c r="H3" s="2"/>
    </row>
    <row r="4" spans="1:10" ht="13" x14ac:dyDescent="0.3">
      <c r="A4" s="1"/>
      <c r="C4" s="7"/>
      <c r="D4" s="9"/>
      <c r="E4" s="9"/>
      <c r="F4" s="2"/>
      <c r="G4" s="2"/>
      <c r="H4" s="8"/>
      <c r="I4" s="67"/>
      <c r="J4" s="67"/>
    </row>
    <row r="5" spans="1:10" ht="13" x14ac:dyDescent="0.3">
      <c r="A5" s="6"/>
      <c r="B5" s="7"/>
      <c r="C5" s="4"/>
      <c r="D5" s="9"/>
      <c r="E5" s="4"/>
      <c r="F5" s="9"/>
      <c r="G5" s="32"/>
      <c r="H5" s="32"/>
      <c r="I5" s="32"/>
      <c r="J5" s="32"/>
    </row>
    <row r="6" spans="1:10" ht="13" x14ac:dyDescent="0.3">
      <c r="A6" s="10" t="s">
        <v>1</v>
      </c>
      <c r="B6" s="1" t="s">
        <v>32</v>
      </c>
      <c r="C6" s="59" t="s">
        <v>123</v>
      </c>
      <c r="D6" s="60"/>
      <c r="E6" s="59" t="s">
        <v>136</v>
      </c>
      <c r="F6" s="60"/>
      <c r="G6" s="32" t="s">
        <v>124</v>
      </c>
      <c r="H6" s="32" t="s">
        <v>138</v>
      </c>
      <c r="I6" s="32"/>
      <c r="J6" s="32"/>
    </row>
    <row r="7" spans="1:10" ht="13" x14ac:dyDescent="0.3">
      <c r="A7" s="1" t="s">
        <v>33</v>
      </c>
      <c r="B7" s="1"/>
      <c r="C7" s="3" t="s">
        <v>2</v>
      </c>
      <c r="D7" s="41"/>
      <c r="E7" s="3" t="s">
        <v>2</v>
      </c>
      <c r="F7" s="41"/>
      <c r="G7" s="22"/>
      <c r="H7" s="22"/>
      <c r="I7" s="22"/>
      <c r="J7" s="22"/>
    </row>
    <row r="8" spans="1:10" ht="13" x14ac:dyDescent="0.3">
      <c r="A8" s="1" t="s">
        <v>34</v>
      </c>
      <c r="B8" s="1"/>
      <c r="C8" s="5"/>
      <c r="D8" s="41"/>
      <c r="E8" s="5"/>
      <c r="F8" s="41"/>
      <c r="G8" s="22"/>
      <c r="H8" s="22"/>
      <c r="I8" s="22"/>
      <c r="J8" s="22"/>
    </row>
    <row r="9" spans="1:10" ht="13.5" thickBot="1" x14ac:dyDescent="0.35">
      <c r="A9" s="12" t="s">
        <v>47</v>
      </c>
      <c r="B9" s="12"/>
      <c r="C9" s="11" t="s">
        <v>140</v>
      </c>
      <c r="D9" s="48" t="s">
        <v>131</v>
      </c>
      <c r="E9" s="11" t="s">
        <v>141</v>
      </c>
      <c r="F9" s="48" t="s">
        <v>131</v>
      </c>
      <c r="G9" s="49" t="s">
        <v>142</v>
      </c>
      <c r="H9" s="49" t="s">
        <v>132</v>
      </c>
      <c r="I9" s="49"/>
      <c r="J9" s="49"/>
    </row>
    <row r="10" spans="1:10" ht="13" x14ac:dyDescent="0.3">
      <c r="A10" s="13"/>
      <c r="B10" s="43"/>
      <c r="C10" s="44"/>
      <c r="D10" s="45"/>
      <c r="E10" s="44"/>
      <c r="F10" s="44"/>
      <c r="G10" s="14"/>
      <c r="H10" s="14"/>
      <c r="I10" s="14"/>
      <c r="J10" s="14"/>
    </row>
    <row r="11" spans="1:10" x14ac:dyDescent="0.25">
      <c r="A11" s="56">
        <v>1100</v>
      </c>
      <c r="B11" s="57" t="s">
        <v>143</v>
      </c>
      <c r="C11" s="46">
        <v>442786</v>
      </c>
      <c r="D11" s="46">
        <v>419491.66</v>
      </c>
      <c r="E11" s="46">
        <v>456792</v>
      </c>
      <c r="F11" s="46">
        <v>349863.77</v>
      </c>
      <c r="G11" s="50">
        <v>533593</v>
      </c>
      <c r="H11" s="50">
        <v>1270697</v>
      </c>
      <c r="I11" s="50"/>
      <c r="J11" s="50"/>
    </row>
    <row r="12" spans="1:10" x14ac:dyDescent="0.25">
      <c r="A12" s="56">
        <v>1200</v>
      </c>
      <c r="B12" s="57" t="s">
        <v>6</v>
      </c>
      <c r="C12" s="47">
        <v>655514</v>
      </c>
      <c r="D12" s="47">
        <v>598264.53</v>
      </c>
      <c r="E12" s="47">
        <v>646258</v>
      </c>
      <c r="F12" s="47">
        <v>620755.68000000005</v>
      </c>
      <c r="G12" s="51">
        <v>610750</v>
      </c>
      <c r="H12" s="51">
        <v>0</v>
      </c>
      <c r="I12" s="51"/>
      <c r="J12" s="51"/>
    </row>
    <row r="13" spans="1:10" x14ac:dyDescent="0.25">
      <c r="A13" s="56">
        <v>1500</v>
      </c>
      <c r="B13" s="57" t="s">
        <v>7</v>
      </c>
      <c r="C13" s="47">
        <v>329193</v>
      </c>
      <c r="D13" s="47">
        <v>217450.81</v>
      </c>
      <c r="E13" s="47">
        <v>339289</v>
      </c>
      <c r="F13" s="47">
        <v>210969.9</v>
      </c>
      <c r="G13" s="51">
        <v>366563</v>
      </c>
      <c r="H13" s="51">
        <v>277114</v>
      </c>
      <c r="I13" s="51"/>
      <c r="J13" s="51"/>
    </row>
    <row r="14" spans="1:10" x14ac:dyDescent="0.25">
      <c r="A14" s="56">
        <v>1600</v>
      </c>
      <c r="B14" s="57" t="s">
        <v>8</v>
      </c>
      <c r="C14" s="47">
        <v>0</v>
      </c>
      <c r="D14" s="47">
        <v>5900.86</v>
      </c>
      <c r="E14" s="47">
        <v>8000</v>
      </c>
      <c r="F14" s="47">
        <v>10079.35</v>
      </c>
      <c r="G14" s="51">
        <v>10000</v>
      </c>
      <c r="H14" s="51">
        <v>10000</v>
      </c>
      <c r="I14" s="51"/>
      <c r="J14" s="51"/>
    </row>
    <row r="15" spans="1:10" x14ac:dyDescent="0.25">
      <c r="A15" s="56">
        <v>1100</v>
      </c>
      <c r="B15" s="57" t="s">
        <v>130</v>
      </c>
      <c r="C15" s="47"/>
      <c r="D15" s="47"/>
      <c r="E15" s="47"/>
      <c r="F15" s="47">
        <v>0</v>
      </c>
      <c r="G15" s="51">
        <v>3876</v>
      </c>
      <c r="H15" s="51">
        <v>1921</v>
      </c>
      <c r="I15" s="51"/>
      <c r="J15" s="51"/>
    </row>
    <row r="16" spans="1:10" x14ac:dyDescent="0.25">
      <c r="A16" s="56"/>
      <c r="B16" s="57"/>
      <c r="C16" s="47"/>
      <c r="D16" s="47"/>
      <c r="E16" s="47"/>
      <c r="F16" s="47"/>
      <c r="G16" s="51"/>
      <c r="H16" s="51"/>
      <c r="I16" s="51"/>
      <c r="J16" s="51"/>
    </row>
    <row r="17" spans="1:11" x14ac:dyDescent="0.25">
      <c r="A17" s="56">
        <v>2100</v>
      </c>
      <c r="B17" s="57" t="s">
        <v>9</v>
      </c>
      <c r="C17" s="47">
        <v>599995</v>
      </c>
      <c r="D17" s="47">
        <v>502934.53</v>
      </c>
      <c r="E17" s="47">
        <v>501660</v>
      </c>
      <c r="F17" s="47">
        <v>487747</v>
      </c>
      <c r="G17" s="51">
        <v>566709</v>
      </c>
      <c r="H17" s="51">
        <v>635062</v>
      </c>
      <c r="I17" s="51"/>
      <c r="J17" s="51"/>
      <c r="K17" s="30"/>
    </row>
    <row r="18" spans="1:11" x14ac:dyDescent="0.25">
      <c r="A18" s="56">
        <v>2501</v>
      </c>
      <c r="B18" s="57" t="s">
        <v>10</v>
      </c>
      <c r="C18" s="47">
        <v>0</v>
      </c>
      <c r="D18" s="47">
        <v>0</v>
      </c>
      <c r="E18" s="47">
        <v>0</v>
      </c>
      <c r="F18" s="47">
        <v>0</v>
      </c>
      <c r="G18" s="51">
        <v>0</v>
      </c>
      <c r="H18" s="51">
        <v>0</v>
      </c>
      <c r="I18" s="51"/>
      <c r="J18" s="51"/>
    </row>
    <row r="19" spans="1:11" x14ac:dyDescent="0.25">
      <c r="A19" s="56">
        <v>2502</v>
      </c>
      <c r="B19" s="57" t="s">
        <v>11</v>
      </c>
      <c r="C19" s="47">
        <v>0</v>
      </c>
      <c r="D19" s="47">
        <v>3289.74</v>
      </c>
      <c r="E19" s="47">
        <v>15000</v>
      </c>
      <c r="F19" s="47">
        <v>1849.75</v>
      </c>
      <c r="G19" s="51">
        <v>0</v>
      </c>
      <c r="H19" s="51"/>
      <c r="I19" s="51"/>
      <c r="J19" s="51"/>
    </row>
    <row r="20" spans="1:11" x14ac:dyDescent="0.25">
      <c r="A20" s="56">
        <v>2504</v>
      </c>
      <c r="B20" s="57" t="s">
        <v>12</v>
      </c>
      <c r="C20" s="47">
        <v>0</v>
      </c>
      <c r="D20" s="47">
        <v>0</v>
      </c>
      <c r="E20" s="47">
        <v>0</v>
      </c>
      <c r="F20" s="47">
        <v>0</v>
      </c>
      <c r="G20" s="51">
        <v>0</v>
      </c>
      <c r="H20" s="51"/>
      <c r="I20" s="51"/>
      <c r="J20" s="51"/>
    </row>
    <row r="21" spans="1:11" x14ac:dyDescent="0.25">
      <c r="A21" s="56"/>
      <c r="B21" s="57"/>
      <c r="C21" s="47"/>
      <c r="D21" s="47"/>
      <c r="E21" s="47"/>
      <c r="F21" s="47"/>
      <c r="G21" s="51"/>
      <c r="H21" s="51"/>
      <c r="I21" s="51"/>
      <c r="J21" s="51"/>
    </row>
    <row r="22" spans="1:11" x14ac:dyDescent="0.25">
      <c r="A22" s="56">
        <v>3100</v>
      </c>
      <c r="B22" s="57" t="s">
        <v>139</v>
      </c>
      <c r="C22" s="47">
        <v>2500</v>
      </c>
      <c r="D22" s="47">
        <v>903.26</v>
      </c>
      <c r="E22" s="47">
        <v>2500</v>
      </c>
      <c r="F22" s="47">
        <v>2356.61</v>
      </c>
      <c r="G22" s="51">
        <v>2500</v>
      </c>
      <c r="H22" s="51">
        <v>2500</v>
      </c>
      <c r="I22" s="51"/>
      <c r="J22" s="51"/>
    </row>
    <row r="23" spans="1:11" x14ac:dyDescent="0.25">
      <c r="A23" s="56">
        <v>3103</v>
      </c>
      <c r="B23" s="57" t="s">
        <v>36</v>
      </c>
      <c r="C23" s="47">
        <v>1500</v>
      </c>
      <c r="D23" s="47">
        <v>123.1</v>
      </c>
      <c r="E23" s="47">
        <v>1500</v>
      </c>
      <c r="F23" s="47">
        <v>1393.89</v>
      </c>
      <c r="G23" s="51">
        <v>1500</v>
      </c>
      <c r="H23" s="51">
        <v>1500</v>
      </c>
      <c r="I23" s="51"/>
      <c r="J23" s="51"/>
    </row>
    <row r="24" spans="1:11" x14ac:dyDescent="0.25">
      <c r="A24" s="56">
        <v>3200</v>
      </c>
      <c r="B24" s="57" t="s">
        <v>13</v>
      </c>
      <c r="C24" s="47">
        <v>115000</v>
      </c>
      <c r="D24" s="47">
        <v>95220.21</v>
      </c>
      <c r="E24" s="47">
        <v>120000</v>
      </c>
      <c r="F24" s="47">
        <v>117173.97</v>
      </c>
      <c r="G24" s="51">
        <v>120000</v>
      </c>
      <c r="H24" s="51">
        <v>150000</v>
      </c>
      <c r="I24" s="51"/>
      <c r="J24" s="51"/>
    </row>
    <row r="25" spans="1:11" x14ac:dyDescent="0.25">
      <c r="A25" s="56">
        <v>3218</v>
      </c>
      <c r="B25" s="57" t="s">
        <v>55</v>
      </c>
      <c r="C25" s="47">
        <v>850000</v>
      </c>
      <c r="D25" s="47">
        <v>668882.66</v>
      </c>
      <c r="E25" s="47">
        <v>850000</v>
      </c>
      <c r="F25" s="47">
        <v>663892.79</v>
      </c>
      <c r="G25" s="51">
        <v>1100000</v>
      </c>
      <c r="H25" s="51">
        <v>750000</v>
      </c>
      <c r="I25" s="51"/>
      <c r="J25" s="51"/>
    </row>
    <row r="26" spans="1:11" x14ac:dyDescent="0.25">
      <c r="A26" s="56">
        <v>3219</v>
      </c>
      <c r="B26" s="57" t="s">
        <v>59</v>
      </c>
      <c r="C26" s="47">
        <v>18000</v>
      </c>
      <c r="D26" s="47">
        <v>0</v>
      </c>
      <c r="E26" s="47">
        <v>160000</v>
      </c>
      <c r="F26" s="47">
        <v>0</v>
      </c>
      <c r="G26" s="51">
        <v>180000</v>
      </c>
      <c r="H26" s="51">
        <v>15000</v>
      </c>
      <c r="I26" s="51"/>
      <c r="J26" s="51"/>
    </row>
    <row r="27" spans="1:11" x14ac:dyDescent="0.25">
      <c r="A27" s="56">
        <v>3220</v>
      </c>
      <c r="B27" s="57" t="s">
        <v>60</v>
      </c>
      <c r="C27" s="47">
        <v>0</v>
      </c>
      <c r="D27" s="47">
        <v>0</v>
      </c>
      <c r="E27" s="47">
        <v>0</v>
      </c>
      <c r="F27" s="47">
        <v>0</v>
      </c>
      <c r="G27" s="51">
        <v>0</v>
      </c>
      <c r="H27" s="51">
        <v>0</v>
      </c>
      <c r="I27" s="51"/>
      <c r="J27" s="51"/>
    </row>
    <row r="28" spans="1:11" x14ac:dyDescent="0.25">
      <c r="A28" s="56">
        <v>3221</v>
      </c>
      <c r="B28" s="57" t="s">
        <v>61</v>
      </c>
      <c r="C28" s="47">
        <v>0</v>
      </c>
      <c r="D28" s="47">
        <v>0</v>
      </c>
      <c r="E28" s="47">
        <v>0</v>
      </c>
      <c r="F28" s="47">
        <v>0</v>
      </c>
      <c r="G28" s="51">
        <v>0</v>
      </c>
      <c r="H28" s="51">
        <v>0</v>
      </c>
      <c r="I28" s="51"/>
      <c r="J28" s="51"/>
    </row>
    <row r="29" spans="1:11" x14ac:dyDescent="0.25">
      <c r="A29" s="56">
        <v>3222</v>
      </c>
      <c r="B29" s="57" t="s">
        <v>133</v>
      </c>
      <c r="C29" s="47">
        <v>0</v>
      </c>
      <c r="D29" s="47">
        <v>0</v>
      </c>
      <c r="E29" s="47">
        <v>0</v>
      </c>
      <c r="F29" s="47">
        <v>0</v>
      </c>
      <c r="G29" s="51">
        <v>0</v>
      </c>
      <c r="H29" s="51">
        <v>0</v>
      </c>
      <c r="I29" s="51"/>
      <c r="J29" s="51"/>
    </row>
    <row r="30" spans="1:11" x14ac:dyDescent="0.25">
      <c r="A30" s="56">
        <v>3223</v>
      </c>
      <c r="B30" s="57" t="s">
        <v>62</v>
      </c>
      <c r="C30" s="47">
        <v>0</v>
      </c>
      <c r="D30" s="47">
        <v>0</v>
      </c>
      <c r="E30" s="47">
        <v>0</v>
      </c>
      <c r="F30" s="47">
        <v>0</v>
      </c>
      <c r="G30" s="51">
        <v>0</v>
      </c>
      <c r="H30" s="51">
        <v>0</v>
      </c>
      <c r="I30" s="51"/>
      <c r="J30" s="51"/>
    </row>
    <row r="31" spans="1:11" x14ac:dyDescent="0.25">
      <c r="A31" s="56">
        <v>3400</v>
      </c>
      <c r="B31" s="57" t="s">
        <v>54</v>
      </c>
      <c r="C31" s="47">
        <v>2988</v>
      </c>
      <c r="D31" s="47">
        <v>2965.22</v>
      </c>
      <c r="E31" s="47">
        <v>12000</v>
      </c>
      <c r="F31" s="47">
        <v>1224.6099999999999</v>
      </c>
      <c r="G31" s="51">
        <v>3500</v>
      </c>
      <c r="H31" s="51">
        <f>3500+6000</f>
        <v>9500</v>
      </c>
      <c r="I31" s="51"/>
      <c r="J31" s="51"/>
      <c r="K31" s="30"/>
    </row>
    <row r="32" spans="1:11" x14ac:dyDescent="0.25">
      <c r="A32" s="56">
        <v>3600</v>
      </c>
      <c r="B32" s="57" t="s">
        <v>67</v>
      </c>
      <c r="C32" s="47">
        <v>0</v>
      </c>
      <c r="D32" s="47">
        <v>0</v>
      </c>
      <c r="E32" s="47">
        <v>0</v>
      </c>
      <c r="F32" s="47">
        <v>0</v>
      </c>
      <c r="G32" s="51">
        <v>0</v>
      </c>
      <c r="H32" s="51">
        <v>0</v>
      </c>
      <c r="I32" s="51"/>
      <c r="J32" s="51"/>
    </row>
    <row r="33" spans="1:11" x14ac:dyDescent="0.25">
      <c r="A33" s="56">
        <v>4200</v>
      </c>
      <c r="B33" s="57" t="s">
        <v>70</v>
      </c>
      <c r="C33" s="47">
        <v>0</v>
      </c>
      <c r="D33" s="47">
        <v>0</v>
      </c>
      <c r="E33" s="47">
        <v>0</v>
      </c>
      <c r="F33" s="47">
        <v>150</v>
      </c>
      <c r="G33" s="51">
        <v>0</v>
      </c>
      <c r="H33" s="51">
        <v>0</v>
      </c>
      <c r="I33" s="51"/>
      <c r="J33" s="51"/>
    </row>
    <row r="34" spans="1:11" ht="12" customHeight="1" x14ac:dyDescent="0.25">
      <c r="A34" s="58">
        <v>4221</v>
      </c>
      <c r="B34" s="57" t="s">
        <v>116</v>
      </c>
      <c r="C34" s="47">
        <v>0</v>
      </c>
      <c r="D34" s="47">
        <v>0</v>
      </c>
      <c r="E34" s="47">
        <v>0</v>
      </c>
      <c r="F34" s="47">
        <v>0</v>
      </c>
      <c r="G34" s="51">
        <v>83149</v>
      </c>
      <c r="H34" s="51">
        <v>130600</v>
      </c>
      <c r="I34" s="51"/>
      <c r="J34" s="51"/>
      <c r="K34" s="30"/>
    </row>
    <row r="35" spans="1:11" x14ac:dyDescent="0.25">
      <c r="A35" s="58">
        <v>4245</v>
      </c>
      <c r="B35" s="57" t="s">
        <v>66</v>
      </c>
      <c r="C35" s="47">
        <v>0</v>
      </c>
      <c r="D35" s="47">
        <v>0</v>
      </c>
      <c r="E35" s="47">
        <v>0</v>
      </c>
      <c r="F35" s="47">
        <v>0</v>
      </c>
      <c r="G35" s="51">
        <v>43083</v>
      </c>
      <c r="H35" s="51">
        <v>0</v>
      </c>
      <c r="I35" s="51"/>
      <c r="J35" s="51"/>
    </row>
    <row r="36" spans="1:11" x14ac:dyDescent="0.25">
      <c r="A36" s="58">
        <v>4250</v>
      </c>
      <c r="B36" s="57" t="s">
        <v>117</v>
      </c>
      <c r="C36" s="47">
        <v>5417</v>
      </c>
      <c r="D36" s="47">
        <v>0</v>
      </c>
      <c r="E36" s="47">
        <v>6617</v>
      </c>
      <c r="F36" s="47">
        <v>5416.68</v>
      </c>
      <c r="G36" s="51">
        <v>5417</v>
      </c>
      <c r="H36" s="51">
        <v>0</v>
      </c>
      <c r="I36" s="51"/>
      <c r="J36" s="51"/>
    </row>
    <row r="37" spans="1:11" x14ac:dyDescent="0.25">
      <c r="A37" s="58">
        <v>4252</v>
      </c>
      <c r="B37" s="57" t="s">
        <v>134</v>
      </c>
      <c r="C37" s="47">
        <v>0</v>
      </c>
      <c r="D37" s="47">
        <v>0</v>
      </c>
      <c r="E37" s="47">
        <v>0</v>
      </c>
      <c r="F37" s="47">
        <v>0</v>
      </c>
      <c r="G37" s="51">
        <v>22195</v>
      </c>
      <c r="H37" s="51">
        <v>0</v>
      </c>
      <c r="I37" s="51"/>
      <c r="J37" s="51"/>
    </row>
    <row r="38" spans="1:11" x14ac:dyDescent="0.25">
      <c r="A38" s="56">
        <v>4400</v>
      </c>
      <c r="B38" s="57" t="s">
        <v>44</v>
      </c>
      <c r="C38" s="47">
        <v>15000</v>
      </c>
      <c r="D38" s="47">
        <v>156.52000000000001</v>
      </c>
      <c r="E38" s="47">
        <v>15000</v>
      </c>
      <c r="F38" s="47">
        <v>3117.64</v>
      </c>
      <c r="G38" s="51">
        <v>15000</v>
      </c>
      <c r="H38" s="51">
        <v>10000</v>
      </c>
      <c r="I38" s="51"/>
      <c r="J38" s="51"/>
    </row>
    <row r="39" spans="1:11" ht="12" customHeight="1" x14ac:dyDescent="0.25">
      <c r="A39" s="56">
        <v>4600</v>
      </c>
      <c r="B39" s="57" t="s">
        <v>14</v>
      </c>
      <c r="C39" s="47">
        <v>20332</v>
      </c>
      <c r="D39" s="47">
        <v>20333.04</v>
      </c>
      <c r="E39" s="47">
        <v>20332</v>
      </c>
      <c r="F39" s="47">
        <v>18936</v>
      </c>
      <c r="G39" s="51">
        <v>21050</v>
      </c>
      <c r="H39" s="51">
        <v>21050</v>
      </c>
      <c r="I39" s="51"/>
      <c r="J39" s="51"/>
    </row>
    <row r="40" spans="1:11" x14ac:dyDescent="0.25">
      <c r="A40" s="56">
        <v>4700</v>
      </c>
      <c r="B40" s="57" t="s">
        <v>15</v>
      </c>
      <c r="C40" s="47">
        <v>20000</v>
      </c>
      <c r="D40" s="47">
        <v>14415.5</v>
      </c>
      <c r="E40" s="47">
        <v>25000</v>
      </c>
      <c r="F40" s="47">
        <v>4257.01</v>
      </c>
      <c r="G40" s="51">
        <v>25000</v>
      </c>
      <c r="H40" s="51">
        <v>10000</v>
      </c>
      <c r="I40" s="51"/>
      <c r="J40" s="51"/>
    </row>
    <row r="41" spans="1:11" x14ac:dyDescent="0.25">
      <c r="A41" s="56">
        <v>4800</v>
      </c>
      <c r="B41" s="57" t="s">
        <v>16</v>
      </c>
      <c r="C41" s="47">
        <v>1600</v>
      </c>
      <c r="D41" s="47">
        <v>2114</v>
      </c>
      <c r="E41" s="47">
        <v>2500</v>
      </c>
      <c r="F41" s="47">
        <v>602</v>
      </c>
      <c r="G41" s="51">
        <v>2500</v>
      </c>
      <c r="H41" s="51">
        <v>2500</v>
      </c>
      <c r="I41" s="51"/>
      <c r="J41" s="51"/>
    </row>
    <row r="42" spans="1:11" x14ac:dyDescent="0.25">
      <c r="A42" s="56">
        <v>4900</v>
      </c>
      <c r="B42" s="57" t="s">
        <v>58</v>
      </c>
      <c r="C42" s="47">
        <v>15000</v>
      </c>
      <c r="D42" s="47">
        <v>6392.24</v>
      </c>
      <c r="E42" s="47">
        <v>15000</v>
      </c>
      <c r="F42" s="47">
        <v>10774.47</v>
      </c>
      <c r="G42" s="51">
        <v>15000</v>
      </c>
      <c r="H42" s="51">
        <v>15000</v>
      </c>
      <c r="I42" s="51"/>
      <c r="J42" s="51"/>
    </row>
    <row r="43" spans="1:11" x14ac:dyDescent="0.25">
      <c r="A43" s="56">
        <v>5000</v>
      </c>
      <c r="B43" s="57" t="s">
        <v>17</v>
      </c>
      <c r="C43" s="47">
        <v>5000</v>
      </c>
      <c r="D43" s="47">
        <v>2310.0300000000002</v>
      </c>
      <c r="E43" s="47">
        <v>5000</v>
      </c>
      <c r="F43" s="47">
        <v>9353.16</v>
      </c>
      <c r="G43" s="51">
        <v>7500</v>
      </c>
      <c r="H43" s="51">
        <v>10000</v>
      </c>
      <c r="I43" s="51"/>
      <c r="J43" s="51"/>
    </row>
    <row r="44" spans="1:11" x14ac:dyDescent="0.25">
      <c r="A44" s="56">
        <v>5100</v>
      </c>
      <c r="B44" s="57" t="s">
        <v>18</v>
      </c>
      <c r="C44" s="47">
        <v>7000</v>
      </c>
      <c r="D44" s="47">
        <v>6803.2</v>
      </c>
      <c r="E44" s="47">
        <v>7000</v>
      </c>
      <c r="F44" s="47">
        <v>6616.33</v>
      </c>
      <c r="G44" s="51">
        <v>19000</v>
      </c>
      <c r="H44" s="51">
        <v>19000</v>
      </c>
      <c r="I44" s="51"/>
      <c r="J44" s="51"/>
    </row>
    <row r="45" spans="1:11" x14ac:dyDescent="0.25">
      <c r="A45" s="56">
        <v>5200</v>
      </c>
      <c r="B45" s="28" t="s">
        <v>19</v>
      </c>
      <c r="C45" s="15">
        <v>65000</v>
      </c>
      <c r="D45" s="15">
        <v>54791.519999999997</v>
      </c>
      <c r="E45" s="15">
        <v>65929</v>
      </c>
      <c r="F45" s="15">
        <v>64174.9</v>
      </c>
      <c r="G45" s="51">
        <v>70000</v>
      </c>
      <c r="H45" s="51">
        <v>70000</v>
      </c>
      <c r="I45" s="51"/>
      <c r="J45" s="51"/>
    </row>
    <row r="46" spans="1:11" x14ac:dyDescent="0.25">
      <c r="A46" s="56">
        <v>5202</v>
      </c>
      <c r="B46" s="28" t="s">
        <v>122</v>
      </c>
      <c r="C46" s="15"/>
      <c r="D46" s="15">
        <v>0</v>
      </c>
      <c r="E46" s="15"/>
      <c r="F46" s="15">
        <v>504</v>
      </c>
      <c r="G46" s="54">
        <v>0</v>
      </c>
      <c r="H46" s="51">
        <v>504</v>
      </c>
      <c r="I46" s="51"/>
      <c r="J46" s="51"/>
    </row>
    <row r="47" spans="1:11" x14ac:dyDescent="0.25">
      <c r="A47" s="56">
        <v>5300</v>
      </c>
      <c r="B47" s="28" t="s">
        <v>65</v>
      </c>
      <c r="C47" s="15">
        <v>0</v>
      </c>
      <c r="D47" s="15">
        <v>0</v>
      </c>
      <c r="E47" s="15">
        <v>0</v>
      </c>
      <c r="F47" s="15">
        <v>0</v>
      </c>
      <c r="G47" s="51">
        <v>0</v>
      </c>
      <c r="H47" s="51">
        <v>0</v>
      </c>
      <c r="I47" s="51"/>
      <c r="J47" s="51"/>
    </row>
    <row r="48" spans="1:11" x14ac:dyDescent="0.25">
      <c r="A48" s="56">
        <v>5600</v>
      </c>
      <c r="B48" s="28" t="s">
        <v>57</v>
      </c>
      <c r="C48" s="15">
        <v>0</v>
      </c>
      <c r="D48" s="15">
        <v>0</v>
      </c>
      <c r="E48" s="15">
        <v>0</v>
      </c>
      <c r="F48" s="15">
        <v>0</v>
      </c>
      <c r="G48" s="51">
        <v>0</v>
      </c>
      <c r="H48" s="51">
        <v>0</v>
      </c>
      <c r="I48" s="51"/>
      <c r="J48" s="51"/>
    </row>
    <row r="49" spans="1:11" x14ac:dyDescent="0.25">
      <c r="A49" s="56">
        <v>5800</v>
      </c>
      <c r="B49" s="28" t="s">
        <v>20</v>
      </c>
      <c r="C49" s="15">
        <v>25000</v>
      </c>
      <c r="D49" s="15">
        <v>25479.360000000001</v>
      </c>
      <c r="E49" s="15">
        <v>6500</v>
      </c>
      <c r="F49" s="15">
        <v>28454.19</v>
      </c>
      <c r="G49" s="51">
        <v>6500</v>
      </c>
      <c r="H49" s="51">
        <v>6500</v>
      </c>
      <c r="I49" s="51"/>
      <c r="J49" s="51"/>
    </row>
    <row r="50" spans="1:11" x14ac:dyDescent="0.25">
      <c r="A50" s="56">
        <v>5801</v>
      </c>
      <c r="B50" s="28" t="s">
        <v>63</v>
      </c>
      <c r="C50" s="15">
        <v>30000</v>
      </c>
      <c r="D50" s="15">
        <v>42252.02</v>
      </c>
      <c r="E50" s="15">
        <v>60000</v>
      </c>
      <c r="F50" s="15">
        <v>53969.95</v>
      </c>
      <c r="G50" s="51">
        <v>60000</v>
      </c>
      <c r="H50" s="51">
        <v>60000</v>
      </c>
      <c r="I50" s="51"/>
      <c r="J50" s="51"/>
    </row>
    <row r="51" spans="1:11" x14ac:dyDescent="0.25">
      <c r="A51" s="56">
        <v>5802</v>
      </c>
      <c r="B51" s="28" t="s">
        <v>37</v>
      </c>
      <c r="C51" s="15">
        <v>15000</v>
      </c>
      <c r="D51" s="15">
        <v>29967.95</v>
      </c>
      <c r="E51" s="15">
        <v>1500</v>
      </c>
      <c r="F51" s="15">
        <v>54957.35</v>
      </c>
      <c r="G51" s="51">
        <v>10000</v>
      </c>
      <c r="H51" s="51">
        <v>10000</v>
      </c>
      <c r="I51" s="51"/>
      <c r="J51" s="51"/>
    </row>
    <row r="52" spans="1:11" x14ac:dyDescent="0.25">
      <c r="A52" s="56">
        <v>5900</v>
      </c>
      <c r="B52" s="28" t="s">
        <v>38</v>
      </c>
      <c r="C52" s="15">
        <v>150000</v>
      </c>
      <c r="D52" s="15">
        <v>11906.6</v>
      </c>
      <c r="E52" s="15">
        <v>150000</v>
      </c>
      <c r="F52" s="15">
        <v>12997.53</v>
      </c>
      <c r="G52" s="51">
        <v>80000</v>
      </c>
      <c r="H52" s="51">
        <v>15000</v>
      </c>
      <c r="I52" s="51"/>
      <c r="J52" s="51"/>
    </row>
    <row r="53" spans="1:11" x14ac:dyDescent="0.25">
      <c r="A53" s="56">
        <v>6000</v>
      </c>
      <c r="B53" s="28" t="s">
        <v>21</v>
      </c>
      <c r="C53" s="15">
        <v>10000</v>
      </c>
      <c r="D53" s="15">
        <v>2311.4299999999998</v>
      </c>
      <c r="E53" s="15">
        <v>20000</v>
      </c>
      <c r="F53" s="15">
        <v>3315.61</v>
      </c>
      <c r="G53" s="51">
        <v>20000</v>
      </c>
      <c r="H53" s="51">
        <v>20000</v>
      </c>
      <c r="I53" s="51"/>
      <c r="J53" s="51"/>
    </row>
    <row r="54" spans="1:11" x14ac:dyDescent="0.25">
      <c r="A54" s="56">
        <v>6100</v>
      </c>
      <c r="B54" s="28" t="s">
        <v>68</v>
      </c>
      <c r="C54" s="15">
        <v>800</v>
      </c>
      <c r="D54" s="15">
        <v>708.99</v>
      </c>
      <c r="E54" s="15">
        <v>1200</v>
      </c>
      <c r="F54" s="15">
        <v>1302.42</v>
      </c>
      <c r="G54" s="51">
        <v>1200</v>
      </c>
      <c r="H54" s="51">
        <v>1200</v>
      </c>
      <c r="I54" s="51"/>
      <c r="J54" s="51"/>
      <c r="K54" s="30"/>
    </row>
    <row r="55" spans="1:11" x14ac:dyDescent="0.25">
      <c r="A55" s="56">
        <v>6356</v>
      </c>
      <c r="B55" s="28" t="s">
        <v>51</v>
      </c>
      <c r="C55" s="15">
        <v>5500</v>
      </c>
      <c r="D55" s="15">
        <v>10000</v>
      </c>
      <c r="E55" s="15">
        <v>5500</v>
      </c>
      <c r="F55" s="15">
        <v>5324.45</v>
      </c>
      <c r="G55" s="51">
        <v>5500</v>
      </c>
      <c r="H55" s="51">
        <v>5500</v>
      </c>
      <c r="I55" s="51"/>
      <c r="J55" s="51"/>
    </row>
    <row r="56" spans="1:11" x14ac:dyDescent="0.25">
      <c r="A56" s="56">
        <v>6400</v>
      </c>
      <c r="B56" s="28" t="s">
        <v>39</v>
      </c>
      <c r="C56" s="15">
        <v>25000</v>
      </c>
      <c r="D56" s="15">
        <v>39488.97</v>
      </c>
      <c r="E56" s="15">
        <v>30000</v>
      </c>
      <c r="F56" s="15">
        <v>15530.06</v>
      </c>
      <c r="G56" s="51">
        <v>80000</v>
      </c>
      <c r="H56" s="51">
        <v>30000</v>
      </c>
      <c r="I56" s="51"/>
      <c r="J56" s="51"/>
    </row>
    <row r="57" spans="1:11" x14ac:dyDescent="0.25">
      <c r="A57" s="56">
        <v>6900</v>
      </c>
      <c r="B57" s="28" t="s">
        <v>22</v>
      </c>
      <c r="C57" s="15">
        <v>0</v>
      </c>
      <c r="D57" s="15">
        <v>0</v>
      </c>
      <c r="E57" s="15">
        <v>0</v>
      </c>
      <c r="F57" s="15">
        <v>0</v>
      </c>
      <c r="G57" s="51">
        <v>0</v>
      </c>
      <c r="H57" s="51"/>
      <c r="I57" s="51"/>
      <c r="J57" s="51"/>
    </row>
    <row r="58" spans="1:11" x14ac:dyDescent="0.25">
      <c r="A58" s="56">
        <v>6901</v>
      </c>
      <c r="B58" s="28" t="s">
        <v>49</v>
      </c>
      <c r="C58" s="15">
        <v>0</v>
      </c>
      <c r="D58" s="15">
        <v>-94.59</v>
      </c>
      <c r="E58" s="15">
        <v>0</v>
      </c>
      <c r="F58" s="15">
        <v>-15.57</v>
      </c>
      <c r="G58" s="51">
        <v>0</v>
      </c>
      <c r="H58" s="51">
        <v>0</v>
      </c>
      <c r="I58" s="51"/>
      <c r="J58" s="51"/>
    </row>
    <row r="59" spans="1:11" x14ac:dyDescent="0.25">
      <c r="A59" s="56">
        <v>6932</v>
      </c>
      <c r="B59" s="28" t="s">
        <v>56</v>
      </c>
      <c r="C59" s="15">
        <v>2000</v>
      </c>
      <c r="D59" s="15">
        <v>2996.94</v>
      </c>
      <c r="E59" s="15">
        <v>2000</v>
      </c>
      <c r="F59" s="15">
        <v>4635.47</v>
      </c>
      <c r="G59" s="51">
        <v>2000</v>
      </c>
      <c r="H59" s="51">
        <v>1000</v>
      </c>
      <c r="I59" s="51"/>
      <c r="J59" s="51"/>
    </row>
    <row r="60" spans="1:11" x14ac:dyDescent="0.25">
      <c r="A60" s="56">
        <v>6948</v>
      </c>
      <c r="B60" s="28" t="s">
        <v>64</v>
      </c>
      <c r="C60" s="15">
        <v>0</v>
      </c>
      <c r="D60" s="15">
        <v>3477.85</v>
      </c>
      <c r="E60" s="15">
        <v>0</v>
      </c>
      <c r="F60" s="15">
        <v>0</v>
      </c>
      <c r="G60" s="51">
        <v>0</v>
      </c>
      <c r="H60" s="51">
        <v>0</v>
      </c>
      <c r="I60" s="51"/>
      <c r="J60" s="51"/>
    </row>
    <row r="61" spans="1:11" x14ac:dyDescent="0.25">
      <c r="A61" s="56">
        <v>6955</v>
      </c>
      <c r="B61" s="28" t="s">
        <v>115</v>
      </c>
      <c r="C61" s="15">
        <v>50000</v>
      </c>
      <c r="D61" s="15">
        <v>0</v>
      </c>
      <c r="E61" s="15">
        <v>50000</v>
      </c>
      <c r="F61" s="15">
        <v>0</v>
      </c>
      <c r="G61" s="51">
        <v>50000</v>
      </c>
      <c r="H61" s="51">
        <v>50000</v>
      </c>
      <c r="I61" s="51"/>
      <c r="J61" s="51"/>
    </row>
    <row r="62" spans="1:11" x14ac:dyDescent="0.25">
      <c r="A62" s="56"/>
      <c r="B62" s="28"/>
      <c r="C62" s="15"/>
      <c r="D62" s="15"/>
      <c r="E62" s="15"/>
      <c r="F62" s="15"/>
      <c r="G62" s="51"/>
      <c r="H62" s="51"/>
      <c r="I62" s="51"/>
      <c r="J62" s="51"/>
    </row>
    <row r="63" spans="1:11" x14ac:dyDescent="0.25">
      <c r="A63" s="56">
        <v>7200</v>
      </c>
      <c r="B63" s="28" t="s">
        <v>40</v>
      </c>
      <c r="C63" s="15">
        <v>0</v>
      </c>
      <c r="D63" s="15">
        <v>0</v>
      </c>
      <c r="E63" s="15">
        <v>750000</v>
      </c>
      <c r="F63" s="15">
        <v>43040</v>
      </c>
      <c r="G63" s="51">
        <v>300000</v>
      </c>
      <c r="H63" s="51">
        <v>3020000</v>
      </c>
      <c r="I63" s="51"/>
      <c r="J63" s="51"/>
    </row>
    <row r="64" spans="1:11" x14ac:dyDescent="0.25">
      <c r="A64" s="56">
        <v>7300</v>
      </c>
      <c r="B64" s="28" t="s">
        <v>48</v>
      </c>
      <c r="C64" s="15">
        <v>0</v>
      </c>
      <c r="D64" s="15">
        <v>12150</v>
      </c>
      <c r="E64" s="15">
        <v>20000</v>
      </c>
      <c r="F64" s="15">
        <v>0</v>
      </c>
      <c r="G64" s="51">
        <v>0</v>
      </c>
      <c r="H64" s="51"/>
      <c r="I64" s="51"/>
      <c r="J64" s="51"/>
      <c r="K64" s="30"/>
    </row>
    <row r="65" spans="1:11" x14ac:dyDescent="0.25">
      <c r="A65" s="56">
        <v>7400</v>
      </c>
      <c r="B65" s="28" t="s">
        <v>23</v>
      </c>
      <c r="C65" s="15">
        <v>0</v>
      </c>
      <c r="D65" s="15">
        <v>0</v>
      </c>
      <c r="E65" s="15">
        <v>0</v>
      </c>
      <c r="F65" s="15">
        <v>32350</v>
      </c>
      <c r="G65" s="51">
        <v>35000</v>
      </c>
      <c r="H65" s="51">
        <v>0</v>
      </c>
      <c r="I65" s="51"/>
      <c r="J65" s="51"/>
    </row>
    <row r="66" spans="1:11" x14ac:dyDescent="0.25">
      <c r="A66" s="56">
        <v>7402</v>
      </c>
      <c r="B66" s="28" t="s">
        <v>45</v>
      </c>
      <c r="C66" s="15">
        <v>0</v>
      </c>
      <c r="D66" s="15">
        <v>0</v>
      </c>
      <c r="E66" s="15">
        <v>0</v>
      </c>
      <c r="F66" s="15">
        <v>0</v>
      </c>
      <c r="G66" s="51">
        <v>0</v>
      </c>
      <c r="H66" s="51">
        <v>0</v>
      </c>
      <c r="I66" s="51"/>
      <c r="J66" s="51"/>
    </row>
    <row r="67" spans="1:11" x14ac:dyDescent="0.25">
      <c r="A67" s="56">
        <v>7500</v>
      </c>
      <c r="B67" s="28" t="s">
        <v>69</v>
      </c>
      <c r="C67" s="15">
        <v>0</v>
      </c>
      <c r="D67" s="15">
        <v>0</v>
      </c>
      <c r="E67" s="15">
        <v>0</v>
      </c>
      <c r="F67" s="15">
        <v>0</v>
      </c>
      <c r="G67" s="51">
        <v>0</v>
      </c>
      <c r="H67" s="51">
        <v>0</v>
      </c>
      <c r="I67" s="51"/>
      <c r="J67" s="51"/>
    </row>
    <row r="68" spans="1:11" x14ac:dyDescent="0.25">
      <c r="A68" s="56">
        <v>7600</v>
      </c>
      <c r="B68" s="28" t="s">
        <v>24</v>
      </c>
      <c r="C68" s="15">
        <v>0</v>
      </c>
      <c r="D68" s="15">
        <v>0</v>
      </c>
      <c r="E68" s="15">
        <v>0</v>
      </c>
      <c r="F68" s="15">
        <v>0</v>
      </c>
      <c r="G68" s="51">
        <v>0</v>
      </c>
      <c r="H68" s="51">
        <v>0</v>
      </c>
      <c r="I68" s="51"/>
      <c r="J68" s="51"/>
    </row>
    <row r="69" spans="1:11" x14ac:dyDescent="0.25">
      <c r="A69" s="56">
        <v>7603</v>
      </c>
      <c r="B69" s="28" t="s">
        <v>41</v>
      </c>
      <c r="C69" s="15">
        <v>0</v>
      </c>
      <c r="D69" s="15">
        <v>0</v>
      </c>
      <c r="E69" s="15">
        <v>0</v>
      </c>
      <c r="F69" s="15">
        <v>2079.9</v>
      </c>
      <c r="G69" s="51">
        <v>0</v>
      </c>
      <c r="H69" s="51">
        <v>0</v>
      </c>
      <c r="I69" s="51"/>
      <c r="J69" s="51"/>
    </row>
    <row r="70" spans="1:11" x14ac:dyDescent="0.25">
      <c r="A70" s="56">
        <v>7650</v>
      </c>
      <c r="B70" s="28" t="s">
        <v>52</v>
      </c>
      <c r="C70" s="15">
        <v>0</v>
      </c>
      <c r="D70" s="15">
        <v>0</v>
      </c>
      <c r="E70" s="15">
        <v>0</v>
      </c>
      <c r="F70" s="15">
        <v>0</v>
      </c>
      <c r="G70" s="51">
        <v>0</v>
      </c>
      <c r="H70" s="51">
        <v>0</v>
      </c>
      <c r="I70" s="51"/>
      <c r="J70" s="51"/>
    </row>
    <row r="71" spans="1:11" x14ac:dyDescent="0.25">
      <c r="A71" s="56">
        <v>7655</v>
      </c>
      <c r="B71" s="28" t="s">
        <v>53</v>
      </c>
      <c r="C71" s="15">
        <v>0</v>
      </c>
      <c r="D71" s="15">
        <v>0</v>
      </c>
      <c r="E71" s="15">
        <v>0</v>
      </c>
      <c r="F71" s="15">
        <v>0</v>
      </c>
      <c r="G71" s="51">
        <v>0</v>
      </c>
      <c r="H71" s="51">
        <v>0</v>
      </c>
      <c r="I71" s="51"/>
      <c r="J71" s="51"/>
    </row>
    <row r="72" spans="1:11" x14ac:dyDescent="0.25">
      <c r="A72" s="56"/>
      <c r="B72" s="28"/>
      <c r="C72" s="15"/>
      <c r="D72" s="15"/>
      <c r="E72" s="15"/>
      <c r="F72" s="15"/>
      <c r="G72" s="51"/>
      <c r="H72" s="51"/>
      <c r="I72" s="51"/>
      <c r="J72" s="51"/>
    </row>
    <row r="73" spans="1:11" x14ac:dyDescent="0.25">
      <c r="A73" s="56">
        <v>7900</v>
      </c>
      <c r="B73" s="28" t="s">
        <v>46</v>
      </c>
      <c r="C73" s="15">
        <v>1800</v>
      </c>
      <c r="D73" s="15">
        <v>1800</v>
      </c>
      <c r="E73" s="15">
        <v>300</v>
      </c>
      <c r="F73" s="15">
        <v>300</v>
      </c>
      <c r="G73" s="51">
        <v>1800</v>
      </c>
      <c r="H73" s="51">
        <v>1800</v>
      </c>
      <c r="I73" s="51"/>
      <c r="J73" s="51"/>
    </row>
    <row r="74" spans="1:11" ht="13" x14ac:dyDescent="0.3">
      <c r="A74" s="13"/>
      <c r="B74" s="1"/>
      <c r="C74" s="15"/>
      <c r="D74" s="15"/>
      <c r="E74" s="15"/>
      <c r="F74" s="15"/>
      <c r="G74" s="51"/>
      <c r="H74" s="51"/>
      <c r="I74" s="51"/>
      <c r="J74" s="51"/>
    </row>
    <row r="75" spans="1:11" ht="13" x14ac:dyDescent="0.3">
      <c r="A75" s="13"/>
      <c r="B75" s="1" t="s">
        <v>25</v>
      </c>
      <c r="C75" s="16">
        <f t="shared" ref="C75:G75" si="0">SUM(C11:C74)</f>
        <v>3486925</v>
      </c>
      <c r="D75" s="16">
        <f t="shared" si="0"/>
        <v>2805188.1500000018</v>
      </c>
      <c r="E75" s="16">
        <f t="shared" si="0"/>
        <v>4372377</v>
      </c>
      <c r="F75" s="16">
        <f t="shared" si="0"/>
        <v>2849450.8700000006</v>
      </c>
      <c r="G75" s="40">
        <f t="shared" si="0"/>
        <v>4479885</v>
      </c>
      <c r="H75" s="40">
        <f>SUM(H11:H74)</f>
        <v>6632948</v>
      </c>
      <c r="I75" s="40"/>
      <c r="J75" s="40"/>
      <c r="K75" s="30"/>
    </row>
    <row r="76" spans="1:11" ht="13" x14ac:dyDescent="0.3">
      <c r="A76" s="13"/>
      <c r="B76" s="1"/>
      <c r="C76" s="15"/>
      <c r="D76" s="15"/>
      <c r="E76" s="15"/>
      <c r="F76" s="15"/>
      <c r="G76" s="19"/>
      <c r="H76" s="19"/>
      <c r="I76" s="19"/>
      <c r="J76" s="19"/>
    </row>
    <row r="77" spans="1:11" x14ac:dyDescent="0.25">
      <c r="A77" s="56">
        <v>9800</v>
      </c>
      <c r="B77" s="28" t="s">
        <v>26</v>
      </c>
      <c r="C77" s="15"/>
      <c r="D77" s="15"/>
      <c r="E77" s="15"/>
      <c r="F77" s="15"/>
      <c r="G77" s="55" t="s">
        <v>129</v>
      </c>
      <c r="H77" s="19"/>
      <c r="I77" s="19"/>
      <c r="J77" s="19"/>
    </row>
    <row r="78" spans="1:11" ht="13" x14ac:dyDescent="0.3">
      <c r="A78" s="13"/>
      <c r="B78" s="1"/>
      <c r="C78" s="15"/>
      <c r="D78" s="15"/>
      <c r="E78" s="15"/>
      <c r="F78" s="15"/>
      <c r="G78" s="19"/>
      <c r="H78" s="19"/>
      <c r="I78" s="19"/>
      <c r="J78" s="19"/>
    </row>
    <row r="79" spans="1:11" ht="13.5" thickBot="1" x14ac:dyDescent="0.35">
      <c r="A79" s="13"/>
      <c r="B79" s="1" t="s">
        <v>27</v>
      </c>
      <c r="C79" s="17">
        <f t="shared" ref="C79:G79" si="1">SUM(C75:C78)</f>
        <v>3486925</v>
      </c>
      <c r="D79" s="17">
        <f t="shared" si="1"/>
        <v>2805188.1500000018</v>
      </c>
      <c r="E79" s="17">
        <f t="shared" si="1"/>
        <v>4372377</v>
      </c>
      <c r="F79" s="17">
        <f t="shared" si="1"/>
        <v>2849450.8700000006</v>
      </c>
      <c r="G79" s="21">
        <f t="shared" si="1"/>
        <v>4479885</v>
      </c>
      <c r="H79" s="21">
        <f>SUM(H75:H78)</f>
        <v>6632948</v>
      </c>
      <c r="I79" s="21"/>
      <c r="J79" s="21"/>
    </row>
    <row r="80" spans="1:11" ht="13.5" thickTop="1" x14ac:dyDescent="0.3">
      <c r="A80" s="1"/>
      <c r="B80" s="1"/>
      <c r="C80" s="18"/>
      <c r="D80" s="18"/>
      <c r="E80" s="18"/>
      <c r="F80" s="18"/>
      <c r="G80" s="18"/>
      <c r="H80" s="18"/>
      <c r="I80" s="18"/>
      <c r="J80" s="18"/>
    </row>
    <row r="81" spans="1:11" ht="13" x14ac:dyDescent="0.3">
      <c r="A81" s="1" t="s">
        <v>35</v>
      </c>
      <c r="B81" s="1"/>
      <c r="C81" s="19"/>
      <c r="D81" s="19"/>
      <c r="E81" s="19"/>
      <c r="F81" s="19"/>
      <c r="G81" s="19"/>
      <c r="H81" s="19"/>
      <c r="I81" s="19"/>
      <c r="J81" s="19"/>
    </row>
    <row r="82" spans="1:11" ht="13" x14ac:dyDescent="0.3">
      <c r="A82" s="1" t="s">
        <v>28</v>
      </c>
      <c r="B82" s="1"/>
      <c r="C82" s="20">
        <f>SUM(C11:C14)</f>
        <v>1427493</v>
      </c>
      <c r="D82" s="20">
        <f>SUM(D11:D14)</f>
        <v>1241107.8600000001</v>
      </c>
      <c r="E82" s="20">
        <f>SUM(E11:E14)</f>
        <v>1450339</v>
      </c>
      <c r="F82" s="20">
        <f>SUM(F11:F14)</f>
        <v>1191668.7000000002</v>
      </c>
      <c r="G82" s="20">
        <f>SUM(G11:G15)</f>
        <v>1524782</v>
      </c>
      <c r="H82" s="20">
        <f>SUM(H11:H15)</f>
        <v>1559732</v>
      </c>
      <c r="I82" s="20"/>
      <c r="J82" s="20"/>
      <c r="K82" s="29"/>
    </row>
    <row r="83" spans="1:11" ht="13" x14ac:dyDescent="0.3">
      <c r="A83" s="1" t="s">
        <v>29</v>
      </c>
      <c r="B83" s="1"/>
      <c r="C83" s="19">
        <f t="shared" ref="C83:H83" si="2">SUM(C17:C20)</f>
        <v>599995</v>
      </c>
      <c r="D83" s="19">
        <f t="shared" si="2"/>
        <v>506224.27</v>
      </c>
      <c r="E83" s="19">
        <f t="shared" si="2"/>
        <v>516660</v>
      </c>
      <c r="F83" s="19">
        <f t="shared" si="2"/>
        <v>489596.75</v>
      </c>
      <c r="G83" s="19">
        <f t="shared" si="2"/>
        <v>566709</v>
      </c>
      <c r="H83" s="19">
        <f t="shared" si="2"/>
        <v>635062</v>
      </c>
      <c r="I83" s="19"/>
      <c r="J83" s="19"/>
      <c r="K83" s="29"/>
    </row>
    <row r="84" spans="1:11" ht="13" x14ac:dyDescent="0.3">
      <c r="A84" s="1" t="s">
        <v>30</v>
      </c>
      <c r="B84" s="1"/>
      <c r="C84" s="19">
        <f t="shared" ref="C84:H84" si="3">SUM(C22:C61)</f>
        <v>1457637</v>
      </c>
      <c r="D84" s="19">
        <f t="shared" si="3"/>
        <v>1043906.0199999999</v>
      </c>
      <c r="E84" s="19">
        <f t="shared" si="3"/>
        <v>1635078</v>
      </c>
      <c r="F84" s="19">
        <f t="shared" si="3"/>
        <v>1090415.5199999998</v>
      </c>
      <c r="G84" s="19">
        <f t="shared" si="3"/>
        <v>2051594</v>
      </c>
      <c r="H84" s="19">
        <f t="shared" si="3"/>
        <v>1416354</v>
      </c>
      <c r="I84" s="19"/>
      <c r="J84" s="19"/>
      <c r="K84" s="29"/>
    </row>
    <row r="85" spans="1:11" ht="13" x14ac:dyDescent="0.3">
      <c r="A85" s="1" t="s">
        <v>31</v>
      </c>
      <c r="B85" s="1"/>
      <c r="C85" s="19">
        <f t="shared" ref="C85:H85" si="4">SUM(C63:C71)</f>
        <v>0</v>
      </c>
      <c r="D85" s="19">
        <f t="shared" si="4"/>
        <v>12150</v>
      </c>
      <c r="E85" s="19">
        <f t="shared" si="4"/>
        <v>770000</v>
      </c>
      <c r="F85" s="19">
        <f t="shared" si="4"/>
        <v>77469.899999999994</v>
      </c>
      <c r="G85" s="19">
        <f t="shared" si="4"/>
        <v>335000</v>
      </c>
      <c r="H85" s="19">
        <f t="shared" si="4"/>
        <v>3020000</v>
      </c>
      <c r="I85" s="19"/>
      <c r="J85" s="19"/>
      <c r="K85" s="29"/>
    </row>
    <row r="86" spans="1:11" ht="13" x14ac:dyDescent="0.3">
      <c r="A86" s="1" t="s">
        <v>46</v>
      </c>
      <c r="B86" s="1"/>
      <c r="C86" s="19">
        <f t="shared" ref="C86:G86" si="5">SUM(C73)</f>
        <v>1800</v>
      </c>
      <c r="D86" s="19">
        <f t="shared" si="5"/>
        <v>1800</v>
      </c>
      <c r="E86" s="19">
        <f t="shared" si="5"/>
        <v>300</v>
      </c>
      <c r="F86" s="19">
        <f t="shared" si="5"/>
        <v>300</v>
      </c>
      <c r="G86" s="19">
        <f t="shared" si="5"/>
        <v>1800</v>
      </c>
      <c r="H86" s="19">
        <f>SUM(H73)</f>
        <v>1800</v>
      </c>
      <c r="I86" s="19"/>
      <c r="J86" s="19"/>
    </row>
    <row r="87" spans="1:11" ht="13" x14ac:dyDescent="0.3">
      <c r="A87" s="1" t="s">
        <v>26</v>
      </c>
      <c r="B87" s="1"/>
      <c r="C87" s="19">
        <f t="shared" ref="C87:G87" si="6">SUM(C77)</f>
        <v>0</v>
      </c>
      <c r="D87" s="19">
        <f t="shared" si="6"/>
        <v>0</v>
      </c>
      <c r="E87" s="19">
        <f t="shared" si="6"/>
        <v>0</v>
      </c>
      <c r="F87" s="19">
        <f t="shared" si="6"/>
        <v>0</v>
      </c>
      <c r="G87" s="19">
        <f t="shared" si="6"/>
        <v>0</v>
      </c>
      <c r="H87" s="19">
        <v>0</v>
      </c>
      <c r="I87" s="19"/>
      <c r="J87" s="19"/>
    </row>
    <row r="88" spans="1:11" ht="13.5" thickBot="1" x14ac:dyDescent="0.35">
      <c r="A88" s="1"/>
      <c r="B88" s="1" t="s">
        <v>27</v>
      </c>
      <c r="C88" s="21">
        <f t="shared" ref="C88:F88" si="7">SUM(C82:C87)</f>
        <v>3486925</v>
      </c>
      <c r="D88" s="21">
        <f t="shared" si="7"/>
        <v>2805188.15</v>
      </c>
      <c r="E88" s="21">
        <f t="shared" si="7"/>
        <v>4372377</v>
      </c>
      <c r="F88" s="21">
        <f t="shared" si="7"/>
        <v>2849450.8699999996</v>
      </c>
      <c r="G88" s="21">
        <f>SUM(G82:G87)</f>
        <v>4479885</v>
      </c>
      <c r="H88" s="21">
        <f>SUM(H82:H87)</f>
        <v>6632948</v>
      </c>
      <c r="I88" s="21"/>
      <c r="J88" s="21"/>
      <c r="K88" s="29"/>
    </row>
    <row r="89" spans="1:11" ht="13" thickTop="1" x14ac:dyDescent="0.25">
      <c r="E89" t="str">
        <f>IF(C79=C88,"","!")</f>
        <v/>
      </c>
      <c r="F89" t="str">
        <f>IF(D79=D88,"","!")</f>
        <v/>
      </c>
      <c r="H89" t="s">
        <v>144</v>
      </c>
    </row>
  </sheetData>
  <mergeCells count="4">
    <mergeCell ref="C6:D6"/>
    <mergeCell ref="A1:H1"/>
    <mergeCell ref="A2:H2"/>
    <mergeCell ref="E6:F6"/>
  </mergeCells>
  <phoneticPr fontId="0" type="noConversion"/>
  <pageMargins left="0.5" right="0.5" top="0.5" bottom="0.5" header="0.5" footer="0.25"/>
  <pageSetup scale="46" orientation="landscape" r:id="rId1"/>
  <headerFooter alignWithMargins="0">
    <oddFooter>&amp;L&amp;D&amp;C&amp;P&amp;RLibrary   5001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1"/>
  <sheetViews>
    <sheetView topLeftCell="A28" zoomScaleNormal="100" workbookViewId="0">
      <selection activeCell="H13" sqref="H13"/>
    </sheetView>
  </sheetViews>
  <sheetFormatPr defaultRowHeight="12.5" x14ac:dyDescent="0.25"/>
  <cols>
    <col min="2" max="2" width="29.7265625" customWidth="1"/>
    <col min="3" max="8" width="13.1796875" customWidth="1"/>
    <col min="9" max="9" width="11.26953125" bestFit="1" customWidth="1"/>
    <col min="10" max="10" width="13.81640625" bestFit="1" customWidth="1"/>
  </cols>
  <sheetData>
    <row r="1" spans="1:8" ht="14" x14ac:dyDescent="0.3">
      <c r="A1" s="61" t="s">
        <v>0</v>
      </c>
      <c r="B1" s="61"/>
      <c r="C1" s="61"/>
      <c r="D1" s="61"/>
      <c r="E1" s="61"/>
      <c r="F1" s="61"/>
      <c r="G1" s="61"/>
      <c r="H1" s="61"/>
    </row>
    <row r="2" spans="1:8" ht="14" x14ac:dyDescent="0.3">
      <c r="A2" s="61" t="s">
        <v>137</v>
      </c>
      <c r="B2" s="61"/>
      <c r="C2" s="61"/>
      <c r="D2" s="61"/>
      <c r="E2" s="61"/>
      <c r="F2" s="61"/>
      <c r="G2" s="61"/>
      <c r="H2" s="61"/>
    </row>
    <row r="3" spans="1:8" ht="13" x14ac:dyDescent="0.3">
      <c r="A3" s="62" t="s">
        <v>42</v>
      </c>
      <c r="B3" s="62"/>
      <c r="C3" s="62"/>
      <c r="D3" s="62"/>
      <c r="E3" s="62"/>
      <c r="F3" s="62"/>
      <c r="G3" s="62"/>
      <c r="H3" s="62"/>
    </row>
    <row r="4" spans="1:8" ht="13" x14ac:dyDescent="0.3">
      <c r="A4" s="2"/>
      <c r="B4" s="2"/>
      <c r="C4" s="2"/>
      <c r="D4" s="2"/>
      <c r="E4" s="8"/>
      <c r="F4" s="2"/>
      <c r="G4" s="2"/>
      <c r="H4" s="2"/>
    </row>
    <row r="5" spans="1:8" ht="13" x14ac:dyDescent="0.3">
      <c r="A5" s="1"/>
      <c r="C5" s="63" t="s">
        <v>71</v>
      </c>
      <c r="D5" s="64"/>
      <c r="E5" s="64"/>
      <c r="F5" s="64"/>
      <c r="G5" s="64"/>
      <c r="H5" s="64"/>
    </row>
    <row r="6" spans="1:8" ht="13" x14ac:dyDescent="0.3">
      <c r="A6" s="10" t="s">
        <v>1</v>
      </c>
      <c r="B6" s="1" t="s">
        <v>32</v>
      </c>
      <c r="C6" s="59" t="s">
        <v>123</v>
      </c>
      <c r="D6" s="60"/>
      <c r="E6" s="59" t="s">
        <v>135</v>
      </c>
      <c r="F6" s="60"/>
      <c r="G6" s="32" t="s">
        <v>124</v>
      </c>
      <c r="H6" s="32" t="s">
        <v>138</v>
      </c>
    </row>
    <row r="7" spans="1:8" ht="13" x14ac:dyDescent="0.3">
      <c r="A7" s="1" t="s">
        <v>33</v>
      </c>
      <c r="B7" s="1"/>
      <c r="C7" s="3" t="s">
        <v>2</v>
      </c>
      <c r="D7" s="41"/>
      <c r="E7" s="3" t="s">
        <v>2</v>
      </c>
      <c r="F7" s="41"/>
      <c r="G7" s="22"/>
      <c r="H7" s="22"/>
    </row>
    <row r="8" spans="1:8" ht="13" x14ac:dyDescent="0.3">
      <c r="A8" s="1" t="s">
        <v>34</v>
      </c>
      <c r="B8" s="1"/>
      <c r="C8" s="3"/>
      <c r="D8" s="41"/>
      <c r="E8" s="3"/>
      <c r="F8" s="41"/>
      <c r="G8" s="22"/>
      <c r="H8" s="22"/>
    </row>
    <row r="9" spans="1:8" ht="13.5" thickBot="1" x14ac:dyDescent="0.35">
      <c r="A9" s="12" t="s">
        <v>50</v>
      </c>
      <c r="B9" s="12"/>
      <c r="C9" s="11" t="s">
        <v>5</v>
      </c>
      <c r="D9" s="42" t="s">
        <v>119</v>
      </c>
      <c r="E9" s="11" t="s">
        <v>5</v>
      </c>
      <c r="F9" s="42" t="s">
        <v>119</v>
      </c>
      <c r="G9" s="49" t="s">
        <v>3</v>
      </c>
      <c r="H9" s="49" t="s">
        <v>132</v>
      </c>
    </row>
    <row r="10" spans="1:8" ht="13" x14ac:dyDescent="0.3">
      <c r="A10" s="1" t="s">
        <v>73</v>
      </c>
      <c r="B10" s="26" t="s">
        <v>74</v>
      </c>
      <c r="C10" s="53">
        <v>2046697</v>
      </c>
      <c r="D10" s="52">
        <v>1839591</v>
      </c>
      <c r="E10" s="53">
        <v>2108097.91</v>
      </c>
      <c r="F10" s="53">
        <v>2103816.21</v>
      </c>
      <c r="G10" s="33">
        <v>2349297</v>
      </c>
      <c r="H10" s="33">
        <v>2350000</v>
      </c>
    </row>
    <row r="11" spans="1:8" ht="13" x14ac:dyDescent="0.3">
      <c r="A11" s="1" t="s">
        <v>113</v>
      </c>
      <c r="B11" s="28" t="s">
        <v>114</v>
      </c>
      <c r="C11" s="34">
        <v>0</v>
      </c>
      <c r="D11" s="36">
        <v>1400</v>
      </c>
      <c r="E11" s="34">
        <v>0</v>
      </c>
      <c r="F11" s="34">
        <v>0</v>
      </c>
      <c r="G11" s="34">
        <v>0</v>
      </c>
      <c r="H11" s="34">
        <v>500</v>
      </c>
    </row>
    <row r="12" spans="1:8" ht="13" x14ac:dyDescent="0.3">
      <c r="A12" s="1" t="s">
        <v>125</v>
      </c>
      <c r="B12" s="28" t="s">
        <v>126</v>
      </c>
      <c r="C12" s="34">
        <v>0</v>
      </c>
      <c r="D12" s="36">
        <v>4720</v>
      </c>
      <c r="E12" s="34">
        <v>0</v>
      </c>
      <c r="F12" s="34">
        <v>8990</v>
      </c>
      <c r="G12" s="34">
        <v>0</v>
      </c>
      <c r="H12" s="34">
        <v>5000</v>
      </c>
    </row>
    <row r="13" spans="1:8" ht="13" x14ac:dyDescent="0.3">
      <c r="A13" s="1" t="s">
        <v>75</v>
      </c>
      <c r="B13" s="26" t="s">
        <v>76</v>
      </c>
      <c r="C13" s="34">
        <v>97000</v>
      </c>
      <c r="D13" s="36">
        <v>84507</v>
      </c>
      <c r="E13" s="34">
        <v>97000</v>
      </c>
      <c r="F13" s="34">
        <v>117821.66</v>
      </c>
      <c r="G13" s="34"/>
      <c r="H13" s="34"/>
    </row>
    <row r="14" spans="1:8" ht="13" x14ac:dyDescent="0.3">
      <c r="A14" s="1" t="s">
        <v>77</v>
      </c>
      <c r="B14" s="26" t="s">
        <v>78</v>
      </c>
      <c r="C14" s="34">
        <v>997415</v>
      </c>
      <c r="D14" s="36">
        <v>988739</v>
      </c>
      <c r="E14" s="34">
        <v>1100000</v>
      </c>
      <c r="F14" s="34">
        <v>1118269.6299999999</v>
      </c>
      <c r="G14" s="34">
        <v>1100000</v>
      </c>
      <c r="H14" s="34">
        <v>1100000</v>
      </c>
    </row>
    <row r="15" spans="1:8" ht="13" x14ac:dyDescent="0.3">
      <c r="A15" s="1" t="s">
        <v>79</v>
      </c>
      <c r="B15" s="27" t="s">
        <v>80</v>
      </c>
      <c r="C15" s="34">
        <v>6000</v>
      </c>
      <c r="D15" s="36">
        <v>12757</v>
      </c>
      <c r="E15" s="34">
        <v>6000</v>
      </c>
      <c r="F15" s="34">
        <v>13764.51</v>
      </c>
      <c r="G15" s="34">
        <v>6000</v>
      </c>
      <c r="H15" s="34">
        <v>13000</v>
      </c>
    </row>
    <row r="16" spans="1:8" ht="13" x14ac:dyDescent="0.3">
      <c r="A16" s="1" t="s">
        <v>81</v>
      </c>
      <c r="B16" s="27" t="s">
        <v>82</v>
      </c>
      <c r="C16" s="34">
        <v>6000</v>
      </c>
      <c r="D16" s="36">
        <v>4003</v>
      </c>
      <c r="E16" s="34">
        <v>4000</v>
      </c>
      <c r="F16" s="34">
        <v>3380.4</v>
      </c>
      <c r="G16" s="34">
        <v>2500</v>
      </c>
      <c r="H16" s="34">
        <v>0</v>
      </c>
    </row>
    <row r="17" spans="1:8" ht="13" x14ac:dyDescent="0.3">
      <c r="A17" s="1" t="s">
        <v>83</v>
      </c>
      <c r="B17" s="27" t="s">
        <v>84</v>
      </c>
      <c r="C17" s="34">
        <v>60000</v>
      </c>
      <c r="D17" s="36">
        <v>67406</v>
      </c>
      <c r="E17" s="34">
        <v>70000</v>
      </c>
      <c r="F17" s="34">
        <v>52431.199999999997</v>
      </c>
      <c r="G17" s="34">
        <v>70000</v>
      </c>
      <c r="H17" s="34">
        <v>0</v>
      </c>
    </row>
    <row r="18" spans="1:8" ht="13" x14ac:dyDescent="0.3">
      <c r="A18" s="1" t="s">
        <v>85</v>
      </c>
      <c r="B18" s="27" t="s">
        <v>86</v>
      </c>
      <c r="C18" s="34">
        <v>6000</v>
      </c>
      <c r="D18" s="36">
        <v>8919</v>
      </c>
      <c r="E18" s="34">
        <v>6000</v>
      </c>
      <c r="F18" s="34">
        <v>8057.05</v>
      </c>
      <c r="G18" s="34">
        <v>6000</v>
      </c>
      <c r="H18" s="34">
        <v>8500</v>
      </c>
    </row>
    <row r="19" spans="1:8" ht="13" x14ac:dyDescent="0.3">
      <c r="A19" s="1" t="s">
        <v>87</v>
      </c>
      <c r="B19" s="27" t="s">
        <v>88</v>
      </c>
      <c r="C19" s="34">
        <v>2800</v>
      </c>
      <c r="D19" s="36">
        <v>16671</v>
      </c>
      <c r="E19" s="34">
        <v>10000</v>
      </c>
      <c r="F19" s="34">
        <v>52218.02</v>
      </c>
      <c r="G19" s="34">
        <v>10000</v>
      </c>
      <c r="H19" s="34">
        <v>30000</v>
      </c>
    </row>
    <row r="20" spans="1:8" ht="13" x14ac:dyDescent="0.3">
      <c r="A20" s="1" t="s">
        <v>127</v>
      </c>
      <c r="B20" s="31" t="s">
        <v>128</v>
      </c>
      <c r="C20" s="34"/>
      <c r="D20" s="36"/>
      <c r="E20" s="34"/>
      <c r="F20" s="34">
        <v>0</v>
      </c>
      <c r="G20" s="34"/>
      <c r="H20" s="34">
        <v>0</v>
      </c>
    </row>
    <row r="21" spans="1:8" ht="13" x14ac:dyDescent="0.3">
      <c r="A21" s="1" t="s">
        <v>121</v>
      </c>
      <c r="B21" s="27" t="s">
        <v>89</v>
      </c>
      <c r="C21" s="34">
        <v>6000</v>
      </c>
      <c r="D21" s="36">
        <v>10850</v>
      </c>
      <c r="E21" s="34">
        <v>9000</v>
      </c>
      <c r="F21" s="34">
        <v>8343.1299999999992</v>
      </c>
      <c r="G21" s="34">
        <v>9000</v>
      </c>
      <c r="H21" s="34">
        <v>9000</v>
      </c>
    </row>
    <row r="22" spans="1:8" ht="13" x14ac:dyDescent="0.3">
      <c r="A22" s="1" t="s">
        <v>111</v>
      </c>
      <c r="B22" s="27" t="s">
        <v>22</v>
      </c>
      <c r="C22" s="34">
        <v>0</v>
      </c>
      <c r="D22" s="36">
        <v>54</v>
      </c>
      <c r="E22" s="34">
        <v>0</v>
      </c>
      <c r="F22" s="34">
        <v>0</v>
      </c>
      <c r="G22" s="34">
        <v>0</v>
      </c>
      <c r="H22" s="34">
        <v>0</v>
      </c>
    </row>
    <row r="23" spans="1:8" ht="13" x14ac:dyDescent="0.3">
      <c r="A23" s="1" t="s">
        <v>90</v>
      </c>
      <c r="B23" s="31" t="s">
        <v>118</v>
      </c>
      <c r="C23" s="34">
        <v>500</v>
      </c>
      <c r="D23" s="36">
        <v>2166</v>
      </c>
      <c r="E23" s="34">
        <v>1500</v>
      </c>
      <c r="F23" s="34">
        <v>2236.91</v>
      </c>
      <c r="G23" s="34">
        <v>1500</v>
      </c>
      <c r="H23" s="34">
        <v>2200</v>
      </c>
    </row>
    <row r="24" spans="1:8" ht="13" x14ac:dyDescent="0.3">
      <c r="A24" s="1" t="s">
        <v>91</v>
      </c>
      <c r="B24" s="27" t="s">
        <v>92</v>
      </c>
      <c r="C24" s="34">
        <v>1000</v>
      </c>
      <c r="D24" s="36">
        <v>8404</v>
      </c>
      <c r="E24" s="34">
        <v>1000</v>
      </c>
      <c r="F24" s="34">
        <v>2185.94</v>
      </c>
      <c r="G24" s="34">
        <v>1000</v>
      </c>
      <c r="H24" s="34">
        <v>2200</v>
      </c>
    </row>
    <row r="25" spans="1:8" ht="13" x14ac:dyDescent="0.3">
      <c r="A25" s="1" t="s">
        <v>93</v>
      </c>
      <c r="B25" s="27" t="s">
        <v>94</v>
      </c>
      <c r="C25" s="34">
        <v>10000</v>
      </c>
      <c r="D25" s="36">
        <v>0</v>
      </c>
      <c r="E25" s="34">
        <v>10000</v>
      </c>
      <c r="F25" s="34">
        <v>0</v>
      </c>
      <c r="G25" s="34">
        <v>10000</v>
      </c>
      <c r="H25" s="34">
        <v>30000</v>
      </c>
    </row>
    <row r="26" spans="1:8" ht="13" x14ac:dyDescent="0.3">
      <c r="A26" s="1" t="s">
        <v>95</v>
      </c>
      <c r="B26" s="27" t="s">
        <v>96</v>
      </c>
      <c r="C26" s="34">
        <v>500</v>
      </c>
      <c r="D26" s="36">
        <v>25928</v>
      </c>
      <c r="E26" s="34">
        <v>500</v>
      </c>
      <c r="F26" s="34">
        <v>0</v>
      </c>
      <c r="G26" s="34">
        <v>500</v>
      </c>
      <c r="H26" s="34">
        <v>500</v>
      </c>
    </row>
    <row r="27" spans="1:8" ht="13" x14ac:dyDescent="0.3">
      <c r="A27" s="1" t="s">
        <v>97</v>
      </c>
      <c r="B27" s="27" t="s">
        <v>98</v>
      </c>
      <c r="C27" s="34">
        <v>4000</v>
      </c>
      <c r="D27" s="36">
        <v>0</v>
      </c>
      <c r="E27" s="34">
        <v>4500</v>
      </c>
      <c r="F27" s="34">
        <v>14218.78</v>
      </c>
      <c r="G27" s="34">
        <v>4500</v>
      </c>
      <c r="H27" s="34">
        <v>5000</v>
      </c>
    </row>
    <row r="28" spans="1:8" ht="13" x14ac:dyDescent="0.3">
      <c r="A28" s="1" t="s">
        <v>99</v>
      </c>
      <c r="B28" s="27" t="s">
        <v>100</v>
      </c>
      <c r="C28" s="34">
        <v>18000</v>
      </c>
      <c r="D28" s="36">
        <v>17500</v>
      </c>
      <c r="E28" s="34">
        <v>17000</v>
      </c>
      <c r="F28" s="34">
        <v>15500</v>
      </c>
      <c r="G28" s="34">
        <v>17000</v>
      </c>
      <c r="H28" s="34">
        <v>15500</v>
      </c>
    </row>
    <row r="29" spans="1:8" ht="13" x14ac:dyDescent="0.3">
      <c r="A29" s="1" t="s">
        <v>101</v>
      </c>
      <c r="B29" s="27" t="s">
        <v>102</v>
      </c>
      <c r="C29" s="34">
        <v>8000</v>
      </c>
      <c r="D29" s="36">
        <v>359</v>
      </c>
      <c r="E29" s="34">
        <v>10000</v>
      </c>
      <c r="F29" s="34">
        <v>0</v>
      </c>
      <c r="G29" s="34">
        <v>5000</v>
      </c>
      <c r="H29" s="34">
        <v>5000</v>
      </c>
    </row>
    <row r="30" spans="1:8" ht="13" x14ac:dyDescent="0.3">
      <c r="A30" s="1" t="s">
        <v>103</v>
      </c>
      <c r="B30" s="27" t="s">
        <v>104</v>
      </c>
      <c r="C30" s="34">
        <v>0</v>
      </c>
      <c r="D30" s="36">
        <v>0</v>
      </c>
      <c r="E30" s="34">
        <v>50000</v>
      </c>
      <c r="F30" s="34">
        <v>0</v>
      </c>
      <c r="G30" s="34">
        <v>50000</v>
      </c>
      <c r="H30" s="34">
        <v>50000</v>
      </c>
    </row>
    <row r="31" spans="1:8" ht="13" x14ac:dyDescent="0.3">
      <c r="A31" s="1" t="s">
        <v>105</v>
      </c>
      <c r="B31" s="27" t="s">
        <v>106</v>
      </c>
      <c r="C31" s="34">
        <v>0</v>
      </c>
      <c r="D31" s="36">
        <v>0</v>
      </c>
      <c r="E31" s="34">
        <v>0</v>
      </c>
      <c r="F31" s="34">
        <v>0</v>
      </c>
      <c r="G31" s="34">
        <v>0</v>
      </c>
      <c r="H31" s="34">
        <v>0</v>
      </c>
    </row>
    <row r="32" spans="1:8" ht="13" x14ac:dyDescent="0.3">
      <c r="A32" s="1" t="s">
        <v>107</v>
      </c>
      <c r="B32" s="27" t="s">
        <v>108</v>
      </c>
      <c r="C32" s="34">
        <v>0</v>
      </c>
      <c r="D32" s="36">
        <v>0</v>
      </c>
      <c r="E32" s="34">
        <v>0</v>
      </c>
      <c r="F32" s="34">
        <v>18.739999999999998</v>
      </c>
      <c r="G32" s="34">
        <v>0</v>
      </c>
      <c r="H32" s="34">
        <v>0</v>
      </c>
    </row>
    <row r="33" spans="1:8" ht="13" x14ac:dyDescent="0.3">
      <c r="A33" s="1" t="s">
        <v>109</v>
      </c>
      <c r="B33" s="27" t="s">
        <v>110</v>
      </c>
      <c r="C33" s="35">
        <v>500</v>
      </c>
      <c r="D33" s="37">
        <v>0</v>
      </c>
      <c r="E33" s="35">
        <v>500</v>
      </c>
      <c r="F33" s="35">
        <v>10</v>
      </c>
      <c r="G33" s="34">
        <v>0</v>
      </c>
      <c r="H33" s="34">
        <v>10</v>
      </c>
    </row>
    <row r="34" spans="1:8" ht="13.5" thickBot="1" x14ac:dyDescent="0.35">
      <c r="A34" s="1"/>
      <c r="B34" s="27"/>
      <c r="C34" s="38">
        <f t="shared" ref="C34:H34" si="0">SUM(C10:C33)</f>
        <v>3270412</v>
      </c>
      <c r="D34" s="39">
        <f t="shared" si="0"/>
        <v>3093974</v>
      </c>
      <c r="E34" s="39">
        <f t="shared" si="0"/>
        <v>3505097.91</v>
      </c>
      <c r="F34" s="39">
        <f t="shared" si="0"/>
        <v>3521262.1799999997</v>
      </c>
      <c r="G34" s="39">
        <f t="shared" si="0"/>
        <v>3642297</v>
      </c>
      <c r="H34" s="39">
        <f t="shared" si="0"/>
        <v>3626410</v>
      </c>
    </row>
    <row r="35" spans="1:8" ht="13.5" thickTop="1" x14ac:dyDescent="0.3">
      <c r="A35" s="1"/>
      <c r="B35" s="27"/>
      <c r="C35" s="23"/>
      <c r="D35" s="24"/>
      <c r="E35" s="24"/>
      <c r="F35" s="24"/>
      <c r="G35" s="24"/>
      <c r="H35" s="25"/>
    </row>
    <row r="36" spans="1:8" ht="13" x14ac:dyDescent="0.3">
      <c r="A36" s="1"/>
      <c r="C36" s="23"/>
      <c r="D36" s="24"/>
      <c r="E36" s="24"/>
      <c r="F36" s="24"/>
      <c r="G36" s="24"/>
      <c r="H36" s="25"/>
    </row>
    <row r="37" spans="1:8" ht="13" x14ac:dyDescent="0.3">
      <c r="A37" s="6"/>
      <c r="B37" s="7"/>
      <c r="C37" s="65" t="s">
        <v>72</v>
      </c>
      <c r="D37" s="66"/>
      <c r="E37" s="66"/>
      <c r="F37" s="66"/>
      <c r="G37" s="66"/>
      <c r="H37" s="66"/>
    </row>
    <row r="38" spans="1:8" ht="13" x14ac:dyDescent="0.3">
      <c r="A38" s="10" t="s">
        <v>1</v>
      </c>
      <c r="B38" s="1" t="s">
        <v>32</v>
      </c>
      <c r="C38" s="59" t="s">
        <v>112</v>
      </c>
      <c r="D38" s="60"/>
      <c r="E38" s="59" t="s">
        <v>120</v>
      </c>
      <c r="F38" s="60"/>
      <c r="G38" s="32" t="s">
        <v>124</v>
      </c>
      <c r="H38" s="32" t="s">
        <v>138</v>
      </c>
    </row>
    <row r="39" spans="1:8" ht="13" x14ac:dyDescent="0.3">
      <c r="A39" s="1" t="s">
        <v>33</v>
      </c>
      <c r="B39" s="1"/>
      <c r="C39" s="3" t="s">
        <v>2</v>
      </c>
      <c r="D39" s="41"/>
      <c r="E39" s="3" t="s">
        <v>2</v>
      </c>
      <c r="F39" s="41"/>
      <c r="G39" s="22"/>
      <c r="H39" s="22"/>
    </row>
    <row r="40" spans="1:8" ht="13" x14ac:dyDescent="0.3">
      <c r="A40" s="1" t="s">
        <v>34</v>
      </c>
      <c r="B40" s="1"/>
      <c r="C40" s="3"/>
      <c r="D40" s="41"/>
      <c r="E40" s="3"/>
      <c r="F40" s="41"/>
      <c r="G40" s="22"/>
      <c r="H40" s="22"/>
    </row>
    <row r="41" spans="1:8" ht="13.5" thickBot="1" x14ac:dyDescent="0.35">
      <c r="A41" s="12" t="s">
        <v>50</v>
      </c>
      <c r="B41" s="12"/>
      <c r="C41" s="11" t="s">
        <v>5</v>
      </c>
      <c r="D41" s="42" t="s">
        <v>4</v>
      </c>
      <c r="E41" s="11" t="s">
        <v>5</v>
      </c>
      <c r="F41" s="42" t="s">
        <v>4</v>
      </c>
      <c r="G41" s="49" t="s">
        <v>3</v>
      </c>
      <c r="H41" s="49" t="s">
        <v>132</v>
      </c>
    </row>
    <row r="42" spans="1:8" ht="13" x14ac:dyDescent="0.3">
      <c r="A42" s="13"/>
      <c r="B42" s="1"/>
      <c r="C42" s="5"/>
      <c r="D42" s="14"/>
      <c r="E42" s="5"/>
      <c r="F42" s="5"/>
      <c r="G42" s="14"/>
      <c r="H42" s="14"/>
    </row>
    <row r="43" spans="1:8" ht="13" x14ac:dyDescent="0.3">
      <c r="A43" s="1" t="s">
        <v>43</v>
      </c>
      <c r="B43" s="1"/>
      <c r="C43" s="19"/>
      <c r="D43" s="19"/>
      <c r="E43" s="19"/>
      <c r="F43" s="19"/>
      <c r="G43" s="19"/>
      <c r="H43" s="19"/>
    </row>
    <row r="44" spans="1:8" ht="13" x14ac:dyDescent="0.3">
      <c r="A44" s="1" t="s">
        <v>28</v>
      </c>
      <c r="B44" s="1"/>
      <c r="C44" s="20">
        <f>SUM('5001'!C82)</f>
        <v>1427493</v>
      </c>
      <c r="D44" s="20">
        <f>SUM('5001'!D82)</f>
        <v>1241107.8600000001</v>
      </c>
      <c r="E44" s="20">
        <f>SUM('5001'!E82)</f>
        <v>1450339</v>
      </c>
      <c r="F44" s="20">
        <f>SUM('5001'!F82)</f>
        <v>1191668.7000000002</v>
      </c>
      <c r="G44" s="20">
        <f>SUM('5001'!G82)</f>
        <v>1524782</v>
      </c>
      <c r="H44" s="20">
        <f>SUM('5001'!H82)</f>
        <v>1559732</v>
      </c>
    </row>
    <row r="45" spans="1:8" ht="13" x14ac:dyDescent="0.3">
      <c r="A45" s="1" t="s">
        <v>29</v>
      </c>
      <c r="B45" s="1"/>
      <c r="C45" s="19">
        <f>SUM('5001'!C83)</f>
        <v>599995</v>
      </c>
      <c r="D45" s="19">
        <f>SUM('5001'!D83)</f>
        <v>506224.27</v>
      </c>
      <c r="E45" s="19">
        <f>SUM('5001'!E83)</f>
        <v>516660</v>
      </c>
      <c r="F45" s="19">
        <f>SUM('5001'!F83)</f>
        <v>489596.75</v>
      </c>
      <c r="G45" s="19">
        <f>SUM('5001'!G83)</f>
        <v>566709</v>
      </c>
      <c r="H45" s="19">
        <f>SUM('5001'!H83)</f>
        <v>635062</v>
      </c>
    </row>
    <row r="46" spans="1:8" ht="13" x14ac:dyDescent="0.3">
      <c r="A46" s="1" t="s">
        <v>30</v>
      </c>
      <c r="B46" s="1"/>
      <c r="C46" s="19">
        <f>SUM('5001'!C84)</f>
        <v>1457637</v>
      </c>
      <c r="D46" s="19">
        <f>SUM('5001'!D84)</f>
        <v>1043906.0199999999</v>
      </c>
      <c r="E46" s="19">
        <f>SUM('5001'!E84)</f>
        <v>1635078</v>
      </c>
      <c r="F46" s="19">
        <f>SUM('5001'!F84)</f>
        <v>1090415.5199999998</v>
      </c>
      <c r="G46" s="19">
        <f>SUM('5001'!G84)</f>
        <v>2051594</v>
      </c>
      <c r="H46" s="19">
        <f>SUM('5001'!H84)</f>
        <v>1416354</v>
      </c>
    </row>
    <row r="47" spans="1:8" ht="13" x14ac:dyDescent="0.3">
      <c r="A47" s="1" t="s">
        <v>31</v>
      </c>
      <c r="B47" s="1"/>
      <c r="C47" s="19">
        <f>SUM('5001'!C85)</f>
        <v>0</v>
      </c>
      <c r="D47" s="19">
        <f>SUM('5001'!D85)</f>
        <v>12150</v>
      </c>
      <c r="E47" s="19">
        <f>SUM('5001'!E85)</f>
        <v>770000</v>
      </c>
      <c r="F47" s="19">
        <f>SUM('5001'!F85)</f>
        <v>77469.899999999994</v>
      </c>
      <c r="G47" s="19">
        <f>SUM('5001'!G85)</f>
        <v>335000</v>
      </c>
      <c r="H47" s="19">
        <f>SUM('5001'!H85)</f>
        <v>3020000</v>
      </c>
    </row>
    <row r="48" spans="1:8" ht="13" x14ac:dyDescent="0.3">
      <c r="A48" s="1" t="s">
        <v>46</v>
      </c>
      <c r="B48" s="1"/>
      <c r="C48" s="19">
        <f>SUM('5001'!C86)</f>
        <v>1800</v>
      </c>
      <c r="D48" s="19">
        <f>SUM('5001'!D86)</f>
        <v>1800</v>
      </c>
      <c r="E48" s="19">
        <f>SUM('5001'!E86)</f>
        <v>300</v>
      </c>
      <c r="F48" s="19">
        <f>SUM('5001'!F86)</f>
        <v>300</v>
      </c>
      <c r="G48" s="19">
        <f>SUM('5001'!G86)</f>
        <v>1800</v>
      </c>
      <c r="H48" s="19">
        <f>SUM('5001'!H86)</f>
        <v>1800</v>
      </c>
    </row>
    <row r="49" spans="1:8" ht="13" x14ac:dyDescent="0.3">
      <c r="A49" s="1" t="s">
        <v>26</v>
      </c>
      <c r="B49" s="1"/>
      <c r="C49" s="19">
        <f>SUM('5001'!C87)</f>
        <v>0</v>
      </c>
      <c r="D49" s="19">
        <f>SUM('5001'!D87)</f>
        <v>0</v>
      </c>
      <c r="E49" s="19">
        <f>SUM('5001'!E87)</f>
        <v>0</v>
      </c>
      <c r="F49" s="19">
        <f>SUM('5001'!F87)</f>
        <v>0</v>
      </c>
      <c r="G49" s="19">
        <f>SUM('5001'!G87)</f>
        <v>0</v>
      </c>
      <c r="H49" s="19">
        <f>SUM('5001'!H87)</f>
        <v>0</v>
      </c>
    </row>
    <row r="50" spans="1:8" ht="13.5" thickBot="1" x14ac:dyDescent="0.35">
      <c r="A50" s="1"/>
      <c r="B50" s="1" t="s">
        <v>27</v>
      </c>
      <c r="C50" s="21">
        <f t="shared" ref="C50:H50" si="1">SUM(C44:C49)</f>
        <v>3486925</v>
      </c>
      <c r="D50" s="21">
        <f t="shared" si="1"/>
        <v>2805188.15</v>
      </c>
      <c r="E50" s="21">
        <f t="shared" si="1"/>
        <v>4372377</v>
      </c>
      <c r="F50" s="21">
        <f t="shared" si="1"/>
        <v>2849450.8699999996</v>
      </c>
      <c r="G50" s="21">
        <f t="shared" si="1"/>
        <v>4479885</v>
      </c>
      <c r="H50" s="21">
        <f t="shared" si="1"/>
        <v>6632948</v>
      </c>
    </row>
    <row r="51" spans="1:8" ht="13" thickTop="1" x14ac:dyDescent="0.25"/>
  </sheetData>
  <mergeCells count="9">
    <mergeCell ref="C38:D38"/>
    <mergeCell ref="A1:H1"/>
    <mergeCell ref="A2:H2"/>
    <mergeCell ref="A3:H3"/>
    <mergeCell ref="C5:H5"/>
    <mergeCell ref="C37:H37"/>
    <mergeCell ref="C6:D6"/>
    <mergeCell ref="E6:F6"/>
    <mergeCell ref="E38:F38"/>
  </mergeCells>
  <phoneticPr fontId="0" type="noConversion"/>
  <pageMargins left="0.5" right="0.5" top="0.5" bottom="0.5" header="0.5" footer="0.25"/>
  <pageSetup scale="69" fitToHeight="0" orientation="portrait" r:id="rId1"/>
  <headerFooter alignWithMargins="0">
    <oddFooter>&amp;L&amp;D&amp;C&amp;P&amp;RLibrary Summary  5001--5002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5001</vt:lpstr>
      <vt:lpstr>Library Summary</vt:lpstr>
      <vt:lpstr>'5001'!Print_Area</vt:lpstr>
      <vt:lpstr>'5001'!Print_Titles</vt:lpstr>
    </vt:vector>
  </TitlesOfParts>
  <Company>City of Idaho Falls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Thane Sparks</dc:creator>
  <cp:lastModifiedBy>Robert Wright</cp:lastModifiedBy>
  <cp:lastPrinted>2020-07-07T19:34:54Z</cp:lastPrinted>
  <dcterms:created xsi:type="dcterms:W3CDTF">2001-03-22T21:08:42Z</dcterms:created>
  <dcterms:modified xsi:type="dcterms:W3CDTF">2020-07-07T19:41:07Z</dcterms:modified>
</cp:coreProperties>
</file>